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65"/>
  </bookViews>
  <sheets>
    <sheet name="汇总" sheetId="1" r:id="rId1"/>
    <sheet name="Sheet1" sheetId="2" r:id="rId2"/>
  </sheets>
  <definedNames>
    <definedName name="_xlnm._FilterDatabase" localSheetId="0" hidden="1">汇总!$A$2:$M$202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<sst xmlns="http://schemas.openxmlformats.org/spreadsheetml/2006/main" count="2278" uniqueCount="853">
  <si>
    <t>杞县2025年度巩固拓展脱贫攻坚成果和乡村振兴项目库统计表</t>
  </si>
  <si>
    <t>序号</t>
  </si>
  <si>
    <t>项目名称</t>
  </si>
  <si>
    <t>项目类型</t>
  </si>
  <si>
    <t>建设性质</t>
  </si>
  <si>
    <t>实施地点</t>
  </si>
  <si>
    <t>建设内容</t>
  </si>
  <si>
    <t>投资概算
（万元）</t>
  </si>
  <si>
    <t>绩效目标</t>
  </si>
  <si>
    <t>联农带农机制</t>
  </si>
  <si>
    <t>实施期限</t>
  </si>
  <si>
    <t>责任单位</t>
  </si>
  <si>
    <t>备注</t>
  </si>
  <si>
    <t>项目总计194个</t>
  </si>
  <si>
    <t>产业发展类83个</t>
  </si>
  <si>
    <t>2025年度杞县板木乡侯堂村纺织加工项目</t>
  </si>
  <si>
    <t>产业发展</t>
  </si>
  <si>
    <t>新建</t>
  </si>
  <si>
    <t>板木乡侯堂村</t>
  </si>
  <si>
    <t>将财政衔接资金20万元以投资收益形式投入到嘉亿纺织厂，主要用于纺织加工，每年按投资额的6%取得固定收益，增加村集体经济收入。</t>
  </si>
  <si>
    <t>项目为投资收益，每年以投资金额的6%进行收益，经济效益稳定；增加村集体经济收入。</t>
  </si>
  <si>
    <t>一是项目收益分红。投资收益的50%用于带动脱贫户监测户增收，50%用于增加村集体经济收入。二是增加群众就业。预计可带动周边村两名左右群众就业，带动群众增收。三是强化公共事业。 村集体经济收益资金可以用于发展公益事业，如整治人居环境、改善基础设施等，提升群众生活质量。</t>
  </si>
  <si>
    <t>2025年2月-2025年12月</t>
  </si>
  <si>
    <t>板木乡人民政府</t>
  </si>
  <si>
    <t>第一书记</t>
  </si>
  <si>
    <t>2025年度杞县板木乡张官村纺织加工项目</t>
  </si>
  <si>
    <t>板木乡张官村</t>
  </si>
  <si>
    <t>2025年度杞县板木乡板木东村冷库建设项目</t>
  </si>
  <si>
    <t>板木乡板木东村</t>
  </si>
  <si>
    <t>规划建设一座面积200平方左右的冷库及相关配套设施。</t>
  </si>
  <si>
    <t>项目实施后将厂房出租，每年以投资金额的6%进行收益。同时冷库建成后有效缓解周边蔬菜大棚种植户农产品存储压力。</t>
  </si>
  <si>
    <t>1.通过该冷库项目，增加村集体经济收益。可以有效地投入到村庄的公共服务中，如整治人居环境、改善基础设施等。2.预计可以带动三名农户就业，带动村民增收。3.促进周边农业产业发展，增加农产品附加值。冷库建成后将为周边村庄的蔬菜种植等，提供储存和保鲜服务，延长蔬菜等农产品的销售周期，减少损耗，增加农产品的附加值，带动区域农业产业发展。</t>
  </si>
  <si>
    <t>村集体经济</t>
  </si>
  <si>
    <t>2025年度杞县板木乡琉璃庙村冷库建设项目</t>
  </si>
  <si>
    <t>板木乡琉璃庙村</t>
  </si>
  <si>
    <t>2025年4月-2025年12月</t>
  </si>
  <si>
    <t>中央村集体经济</t>
  </si>
  <si>
    <t>2025年度杞县城郊乡仓储项目</t>
  </si>
  <si>
    <t>城郊乡张洼村</t>
  </si>
  <si>
    <t>将财政衔接资金40万元以投资收益形式投入到开封宇怡农副产品有限公司，年化收益率为投入资金6%。主要用于扩大公司经营规模，提高效益。</t>
  </si>
  <si>
    <t>通过项目实施，按照投入市派第一书记资金40万元的6%计算，村集体可产生集体收益24000元，按照不低于收益的70%对脱贫户及监测户二次分配，可产生分配金16800元，可对脱贫户和监测户进行资金帮扶。村集体可留存收益资金7200元，用于村内基础设施维护、公益事业、产业再发展等。</t>
  </si>
  <si>
    <t>（1）务工增收。可吸纳2名脱贫户和监测户直接就业，人均可增收3000-5000元。
（2）资金帮扶：固定收益按市派第一书记资金40万元的6%计算，村集体可产生收益24000元，按照不低于收益的70%对脱贫户及监测户二次分配，可产生分配金额16800元，可对脱贫户和监测户进行资金帮扶。</t>
  </si>
  <si>
    <t>城郊乡人民政府</t>
  </si>
  <si>
    <t>2025年度杞县傅集镇李店村养殖项目</t>
  </si>
  <si>
    <t>傅集镇李店村</t>
  </si>
  <si>
    <t>将财政衔接资金20万元以投资收益形式投入金马禽业，主要用于养殖扩大规模，年化收益率为投入资金6%。</t>
  </si>
  <si>
    <t>项目实施后，每年收益不低于投入资金的6%，经济效益十分可观；有利于发展当地特色养殖业，可带动周边群众参与发展产业，带动脱贫户增收。</t>
  </si>
  <si>
    <t>一是通过就业务工形式带动群众增收致富，年预计增加带动脱贫户和监测户就业1人，每人每年工资20000元左右；二是可带动周边一般农户2-3人参与务工，每年增加收入20000元左右。三是该项目每年受益分配经村四议两公开确定待分配脱贫享有政策户和风险未消除监测户人员，并在村公示栏进行不低于10天公示，用于脱贫享有政策户和监测户人员公益金比例不低于总收益金50%，剩余50%用于李店村党建阵地建设、村集体经济发展等村内公益性事业支出。</t>
  </si>
  <si>
    <t>傅集镇人民政府</t>
  </si>
  <si>
    <t>2025年度杞县傅集镇后老庄村养殖项目</t>
  </si>
  <si>
    <t>主要用于建设饲料加工厂房，长55米，宽17米,900平方左右，30万元左右。剩余20万元左右购买饲料粉碎设备、铲车等配套设施。项目建成后租赁给金马禽业合作社，年租赁费为投入资金的6%。</t>
  </si>
  <si>
    <t>项目实施后，租赁给金马禽业合作社，年租赁费为投入资金的6%，每年村集体收益 3万元，经济效益十分可观；有利于发展当地特色养殖业，可带动周边群众参与发展产业，带动脱贫户增收。产出指标：①数量指标：建设饲料加工厂房1栋，长55米，宽17米,900平方左右，占地1.4亩左右，1套饲料粉碎设备、1辆铲车、1辆运输车；②质量指标：项目工程、设备验收合格率100%；③实效指标：项目工程完成及时率100%。</t>
  </si>
  <si>
    <t>一是通过就业务工形式带动群众增收致富，年预计增加带动脱贫户和监测户就业2-4人，每人每年工资20000元左右；二是可带动周边一般农户3-5人参与务工，每年增加收入20000元左右。三是该项目每年受益分配经村四议两公开确定待分配脱贫享有政策户和风险未消除监测户人员，并在村公示栏进行不低于10天公示，用于脱贫享有政策户和监测户人员公益金比例不低于总收益金50%，剩余50%用于后老庄村党建阵地建设、村集体经济发展等村内公益性事业支出。</t>
  </si>
  <si>
    <t>2025年度杞县傅集镇枣园村保鲜库建设项目</t>
  </si>
  <si>
    <t>傅集镇西郑庄村</t>
  </si>
  <si>
    <t>依托西郑庄羊肚菌蔬菜大棚、特色种植优势，建设东西长20米，南北长24米的一个标准化的保鲜库厂房。</t>
  </si>
  <si>
    <t>项目实施后，每年收益不低于投入资金的6%，经济效益十分可观；有利于发展当地特色种植业，可带动周边群众参与发展产业，带动脱贫户增收。</t>
  </si>
  <si>
    <t>一是通过就业务工形式带动群众增收致富，年预计增加带动脱贫户和监测户就业2人，每人每年工资10000元左右；二是可带动周边一般农户2-4人参与务工，每年增加收入10000元左右。</t>
  </si>
  <si>
    <t>2025年度杞县傅集镇蛋鸡养殖项目</t>
  </si>
  <si>
    <t>建设2栋蛋鸡舍，每栋1800平方，共3600平方，每平方350元，共计126万元。鸡笼及检蛋机，清粪机，通风设备，每栋180万元，2栋共计360万元，总计486万元。 项目建成后租赁给金马禽业合作社，年租赁费为投入资金的6%。</t>
  </si>
  <si>
    <t>项目实施后，每年收益不低于投入资金的6%，经济效益十分可观；有利于发展当地特色种植业，可带动周边群众参与发展产业，带动脱贫户增收。产出指标：①数量指标：建设2栋蛋鸡舍，每栋1800平方，共3600平方，每平方350元，共计126万元，设备：笼网笼架系统1000组、正架1010组，供水系统1000组，自动清粪系统10套，自动喂料系统10套，自动捡蛋系统10套，通风降温系统2栋，照明系统2栋，喷雾系统2栋，杂项2栋，共计360万元；②质量指标：项目工程、设备验收合格率100%；③实效指标：项目工程完成及时率100%。</t>
  </si>
  <si>
    <t>一是通过就业务工形式带动群众增收致富，年预计增加带动脱贫户和监测户就业4—6人，每人每年增加收入30000元左右；二是可带动周边一般农户10-15人参与务工，每人每年增加收入30000元左右。三是该项目每年受益分配经各行政村四议两公开确定待分配脱贫享有政策户和风险未消除监测户人员，并在村公示栏进行不低于10天公示，用于脱贫享有政策户和监测户人员公益金比例不低于总收益金50%，剩余50%经镇党委政府研究分配给村集体经济较为薄弱的村进行党建阵地建设、村集体经济发展等村内公益性事业支出。</t>
  </si>
  <si>
    <t>2025年度杞县傅集镇西郑庄村农田水利设施项目</t>
  </si>
  <si>
    <t>新打机井7眼，16平方地埋线10000米，及维修河堤道路2600米。</t>
  </si>
  <si>
    <t>项目实施后，有利于发展当地特色种植业，可带动周边群众参与发展产业，带动脱贫户增收。</t>
  </si>
  <si>
    <t>通过项目实施，由镇政府统筹安排，调动本村及周边邻村脱贫享受政策户和监测户（风险未消除）家庭中有劳动能力、有就业意愿的人员参与务工，提供就近就业务工岗位，增加收入水平，改善生活条件。</t>
  </si>
  <si>
    <t>2025年度杞县高阳镇孙寨村恒温蒜黄棚建设项目</t>
  </si>
  <si>
    <t>高阳镇孙寨村</t>
  </si>
  <si>
    <t>主要建设48座新建恒温蒜黄棚，每座棚长15米，宽4.4米，高2.5米，土建部分共3168平方米，每平方656元，共计208万元；恒温设备48台，每台4万元，共计192万元。蒜黄棚建设总计400万元。
1座加工车间，长30米，宽25米，高8米，容量6000立方米，制冷设备40台。加工车间总计100万元。</t>
  </si>
  <si>
    <t>将财政衔接资金500万元以投资收益方式投入开封市众茂农业有限公司，参与2025年度杞县高阳镇孙寨村恒温蒜黄棚建设项目建设，确保每年有投入资金的6%的保底收益交付村集体，年收益不足6%的由企业方补齐，由镇村两级项目监督小组负责督促。
项目建成后，蒜黄年产量能达1000吨，按照8元/斤出售，总价值可达1600万元。以租赁的方式出租资产投资收益每年按照投入资金的年化收益率6%作为收益资金， 投资收益资金由高阳镇各村通过“四议两公开”的方式使用，收益的50%用于村集体经济发展，50%作为村内缺乏劳动能力的脱贫人口及监测户进行二次分配，每户每年1000-5000元标准分红 。</t>
  </si>
  <si>
    <t>通过项目实施，调动本村及周边邻村脱贫享受政策户和三类监测对象（风险未消除）家庭中有劳动能力、有就业意愿的人员参与务工，特别是对于留守妇女、老人等群体，增加他们的收入来源，改善生活条件。在项目运营期间，预计带动周边有劳动能力的低收入人群40人参与务工，一是通过就业务工形式带动群众增收致富，年预计增加带动脱贫户和监测户就业5-8人，每人每年增加收入30000元左右；二是可带动周边一般农户35-40人参与务工，每人每年增加收入25000元左右。</t>
  </si>
  <si>
    <t>高阳镇人民政府</t>
  </si>
  <si>
    <t>2025年度杞县高阳镇金村冷库项目</t>
  </si>
  <si>
    <t>高阳镇金村</t>
  </si>
  <si>
    <t>将财政衔接资金100万元投入到杞县张森冷库中，采取固定年收益6%的方式带动脱贫户及监测户增收。100万资金用于设备升级和农产品加工仓库建设。包括回旋式螺杆压缩机四台共28万，蒸发式冷凝器2台共15万，冷风机4台共20万；农产品精加工仓库800平方37万。</t>
  </si>
  <si>
    <t>通过资金投资收益模式，高阳镇金村每年共可获得资产收益6万元，可以利用直接受益、开发公益性岗位等方式带动脱贫户及监测户受益，为一般群众创造就业机会，可以有效的解决农业劳动人口的就业问题，增加群众及脱贫户、监测户的收入。通过收益分配，高阳镇金村可实现脱贫户及监测户年户均收益1000元以上，对带动脱贫户增收具有明显的效益，贫困群众对项目实施效果满意度达到95%以上。</t>
  </si>
  <si>
    <t>以带动脱贫户及监测户增收、实现村集体产业发展为目标，通过收益资金合理配置，采取兜底人员受益及脱贫户中比较困难户帮扶等模式。将资金投入杞县杞县张森冷库中，通过项目实施，调动本村及周边邻村脱贫享受政策户和三类监测对象（风险未消除）家庭中有劳动能力、有就业意愿的人员参与务工，实现产业增收。提供就近就业务工岗位，每人每天工资80元以上，实现每人平均增收1500元以上，增加收入水平，改善生活条件。</t>
  </si>
  <si>
    <t>2025年度杞县高阳镇务岗村保鲜库项目</t>
  </si>
  <si>
    <t>高阳镇务岗村</t>
  </si>
  <si>
    <t>将财政衔接资金150万元投入到杞县宇昊农产品种植专业合作社中，采取固定年收益6%的方式带动脱贫户及监测户增收。150万元资金预计建设钢构厂房一座，长62米，宽30米，高10.5米，占地面积1860平方米。</t>
  </si>
  <si>
    <t>通过资金投资收益模式，高阳镇北村每年共可获得资产收益9万元，可以利用直接受益、开发公益性岗位等方式带动脱贫户及监测户受益，为一般群众创造就业机会，可以有效的解决农业劳动人口的就业问题，增加群众及脱贫户、监测户的收入。通过收益分配，高阳镇北村可实现脱贫户及监测户年户均收益1000元以上，对带动脱贫户增收具有明显的效益，贫困群众对项目实施效果满意度达到95%以上。</t>
  </si>
  <si>
    <t>2025年度杞县高阳镇水牛里村门窗加工厂建设项目</t>
  </si>
  <si>
    <t>高阳镇水牛里村</t>
  </si>
  <si>
    <t>新建门窗加工厂房一座，占地面积1200平方米。</t>
  </si>
  <si>
    <t>门窗加工厂房建成后由村集体运营或对外出租，该项目实施后带动本村及周边邻村的村民就业，增加村集体经济收入，该项目厂房每年租金预期不低于3万元（总投入资金6%）。</t>
  </si>
  <si>
    <t>推动产业发展，带动周边商户扩大投资，同时引导脱贫群众务工，增加脱贫群众和村级集体经济收入，促进农业产业结构调整，村产业结构得到合理优化。建立农民增收长效机制，一是通过就业务工形式带动群众增收致富，每年至少带动脱贫户或监测户3-6人务工，每人每年通过该项目务工收入不低于6000元。二是可带动周边一般农户20人参与务工，每年增加收入1000-5000元。</t>
  </si>
  <si>
    <t>2025年度杞县高阳镇东村仓储建设项目</t>
  </si>
  <si>
    <t>高阳镇东村</t>
  </si>
  <si>
    <t>建设长66米，宽25米，占地面积1650平方米的钢结构仓库一座。财政资金50万元全部用于仓库的搭建，包括主体框架、硬化场地、彩钢瓦等材料的购买及建设。</t>
  </si>
  <si>
    <t>成本指标：①经济成本指标：工程建成成本≤50万元；②社会成本指标：不会对社会发展产生负面影响，不会对公共福利产生负面影响；③生态环境成本指标：不会对生态环境产生负面影响。</t>
  </si>
  <si>
    <t>推动产业发展，带动周边商户扩大投资，同时引导脱贫群众务工，增加脱贫群众和村级集体经济收入，促进农业产业结构调整，村产业结构得到合理优化。建立农民增收长效机制，一是通过就业务工形式带动群众增收致富，每年至少带动脱贫户或监测户1-3人务工，每人每年通过该项目务工收入不低于6000元。二是可带动周边一般农户20人参与务工，每年增加收入1000-3000元。</t>
  </si>
  <si>
    <t>2025年5月-12月</t>
  </si>
  <si>
    <t>2025年度杞县葛岗镇陈寨村仓储建设项目</t>
  </si>
  <si>
    <t>葛岗镇陈寨村</t>
  </si>
  <si>
    <t>建设占地面积800平方米的仓库一座。</t>
  </si>
  <si>
    <t>产出指标：①数量指标：新建钢结构仓库一座，长66米，宽25米，占地面积1650平方米；②质量指标：项目工程验收合格率100%；③时效指标：项目完工及时率100%，收益及时率100%。</t>
  </si>
  <si>
    <t>优先吸纳本村村民在仓库及相关产业就业，从事货物装卸、管理、运输等工作，为村民提供技能培训，提升就业竞争力，增加工资性收入。</t>
  </si>
  <si>
    <t>葛岗镇人民政府</t>
  </si>
  <si>
    <t>2025年度杞县葛岗镇十里岗村仓储建设项目</t>
  </si>
  <si>
    <t>葛岗镇十里岗村</t>
  </si>
  <si>
    <t>通过项目实施，可安排当地脱贫户、监测对象等低收入群众参与务工，每人每天工资50-100元。可增加村集体经济收入，按照年化收益率6%作为收益资金。效益指标：①经济效益指标：带动脱贫人口收入≥6000元，带动一般农户就业≥1000元；②社会效益指标：带动脱贫人口数量≥1人，带动一般农户数量≥20人；③可持续影响指标：基础设施持续使用年限≥20年，工程设计使用年限≥20年。</t>
  </si>
  <si>
    <t>通过项目实施，可安排当地脱贫户、监测对象等低收入群众参与务工，每人每天工资50-100元。可增加村集体经济收入，按照年化收益率6%作为收益资金。优先吸纳本村村民在仓库及相关产业就业，从事货物装卸、管理、运输等工作，为村民提供技能培训，提升就业竞争力，增加工资性收入。</t>
  </si>
  <si>
    <t>2025年度杞县官庄乡油坊庄村粮食烘干厂建设项目</t>
  </si>
  <si>
    <t>官庄乡油坊庄</t>
  </si>
  <si>
    <t>新建厂房占地20亩；1、玉米、小麦仓储砖混钢结构2间，8.5米高，1间建筑面积1200平方。2、地坪硬化3.管理用房。4.烘干厂需要的设备设施</t>
  </si>
  <si>
    <t>烘干厂建成后，由村委负责管理，按照年化收益率6%作为收益资金，可增加村集体经济收入，每年收益资金由村委支配，可以使用收益资金对群众进行带动，满意度指标：受益脱贫人口满意度≥95%，经营主体满意度≥95%。</t>
  </si>
  <si>
    <t>烘干厂建成后，由村委负责管理，每年收益资金由村委支配，可以使用收益资金对群众进行带动（1）带动无劳动能力的困难群众受益，提高其经济收入，改善生活水平。（2）带动有劳动能力的群众发展，能够为其提供就业机会，提高其经济收入，改善其生活水平。用于打扫卫生，抢修线路，修下水道，绿化，抗旱排涝等集体开支。</t>
  </si>
  <si>
    <t>官庄乡人民政府</t>
  </si>
  <si>
    <t>2025年度杞县官庄乡贾庄村肉鸽养殖厂建设项目</t>
  </si>
  <si>
    <t>官庄乡贾庄村</t>
  </si>
  <si>
    <t>新建宽10米、长60米、高2.7米标准化鸽棚5个</t>
  </si>
  <si>
    <t>鸽子厂建成后，由村委会管理，预计每年收益不低于项目总投资的6%万元，收益资金用于带动周边群众。</t>
  </si>
  <si>
    <t>项目建成后，由村委负责管理，每年资金由村委支配，可以使用收益资金对群众进行带动（1）带动无劳动能力的困难群众受益，提高其经济收入，改善生活水平。（2）带动有劳动能力的群众发展，能够为其提供就业机会，提高其经济收入，改善其生活水平。用于打扫卫生，抢修线路，修下水道，绿化，抗旱排涝等集体开支。</t>
  </si>
  <si>
    <t>2025年度杞县官庄乡官庄村集贸市场改造项目</t>
  </si>
  <si>
    <t>官庄乡官庄村</t>
  </si>
  <si>
    <t>市场占地3952平方米，建设内容主要包括：市场管理办公室2间、交易摊位300位，集贸市场路面整体硬化、阳光棚、垃圾回收站、上下水及沉淀设施、信息宣传栏等。</t>
  </si>
  <si>
    <t>市场建成后，依托乡市场监管所、乡综合施法大队引导摊位主体向集贸市场进行转移，极大的解决乡内主要交通干道拥堵、环境治理等情况，促进我乡的农产业结构调整优化，解决农产品“难卖”问题，间接促进市场规范、人居环境提升等工作。并能够满足大部分群众生产生活预期。</t>
  </si>
  <si>
    <t>：1.在项目建设期间，能够提供15-30个本村及周边困难群众家庭参与非专业技术性岗位，每人每天增收70-120元不等。  2.项目建成后，市场每个摊位按每天6元进行收费，后期收益资金可用于开发15个脱贫劳动力参与到后期市场运维管理整治，每人每年增收7000元左右。</t>
  </si>
  <si>
    <t>2025年度杞县官庄乡牛寨村建筑材料深加工设施配套项目</t>
  </si>
  <si>
    <t>官庄乡牛寨村</t>
  </si>
  <si>
    <t>购买自动投料设，施搅拌机、灌装机等设备。</t>
  </si>
  <si>
    <t>项目建成后，年收益率不低于财政投入资金的6%，经济效益十分可观，项目的实施将增加脱贫群众和村集体经济收入。收益资金开发公益岗，培育低收入人群群众发展生产的基本能力，从而促进农户的收入增加。收益资金发展公益事业，提升人居环境。</t>
  </si>
  <si>
    <t>通过项目的实施，可以引导脱贫群众务工，增加脱贫群众和村级集体经济收入，促进农业产业结构调整，全村产业结构得到合理优化。建立农民增收长效机制，每年至少带动脱贫户或监测户2人务工，每人每年通过该项目务工收入不低于6000元。该项目每年受益分配经村四议两公开确定待分配脱贫享有政策户和风险未消除监测户人员，并在村公示栏进行不低于10天公示，用于脱贫享有政策户和监测户人员公益金比例不低于总收益金50%，剩余收益用于项目日常维护管理，厂房破损维修，村中日常党建活动等。</t>
  </si>
  <si>
    <t>2025年度杞县官庄乡吐墨岗村小型水利设施配套建设项目</t>
  </si>
  <si>
    <t>官庄乡吐墨岗村村</t>
  </si>
  <si>
    <t>财政衔接资金20万元用于村内机井重新铺设地埋线，每米地埋线20元，共计铺设约10000米。</t>
  </si>
  <si>
    <t>项目实施后，便利了群众的生产用电，解决了群众浇地难得现状；群众对该项目实施预期效果会感到很满意。</t>
  </si>
  <si>
    <t>通过新建进本农田水利设施，将方便农户进行农业生产活动，促进农产品高产，有利于全乡困难及一般群众发展，为实现乡村振兴打下设施基础。</t>
  </si>
  <si>
    <t>2025年度杞县湖岗乡翟陵村面粉加工厂项目</t>
  </si>
  <si>
    <t>湖岗乡翟陵村</t>
  </si>
  <si>
    <t>钢结构房屋800平方，含生产车间，包括清理车间、磨粉车间、筛分车间、包装车间等。设备：如磨粉机、筛分机、包装机、输送设备等。</t>
  </si>
  <si>
    <t>项目建成后可以提高面粉加工能力，确保加工厂在规定的时间内达到设计的生产规模，可以降低原材料损耗，减少浪费，提高原材料利用率。通过设定产品质量合格率目标，如确保产品合格率达到95%以上，以满足市场和客户的期望，同时采用节能、节水的生产技术和设备，降低能耗和水耗，促进项目的可持续发展。</t>
  </si>
  <si>
    <t>面粉加工厂项目的建设和运营可以带动脱贫户和监测户的就业，同时通过产业链的延伸，如小麦种植、运输、销售等环节，进一步增加脱贫户和监测户的收入。</t>
  </si>
  <si>
    <t>湖岗乡人民政府</t>
  </si>
  <si>
    <t>2025年度杞县湖岗乡湖后村中药材产业园区项目</t>
  </si>
  <si>
    <t>湖岗乡湖后村</t>
  </si>
  <si>
    <t>一期项目流转土地300亩，打机井3眼，配套水泵6台，假设喷淋设施2台，铺设滴灌水管6000米，硬化退水沟2道1200米，种植玄参、子母、防风、白芷、大黄等中药材。</t>
  </si>
  <si>
    <t>项目依托明朝御医李可大中医药文化，实施后可流转村内闲散土地，扩大村内现有中药材种植规模，以龙头效应带动本村及周边村庄的经济发展，带动就业，增加脱贫人口收入，改善村内生态环境，脱贫群众对项目预期实施效果满意。</t>
  </si>
  <si>
    <t>通过改善村内农业种植结构，有利于中药材种植及深加工产业发展，开展招商引资，鼓励企业流转土地，引导脱贫群众务工，增加脱贫群众收入，有利于带动村级集体经济增加收入，全村产业结构得到合理优化，建立农民增收长效机制。</t>
  </si>
  <si>
    <t>2025年度杞县湖岗乡宋院村生态农场园区项目</t>
  </si>
  <si>
    <t>湖岗乡宋院村</t>
  </si>
  <si>
    <t>温室大棚建设5座。养殖设施建设：如鸡舍、牛棚、猪圈等。实现生态养殖。观光体验区包括果蔬采摘园、家禽观赏区、农耕文化展示区等，让游客亲身体验农耕乐趣，了解农耕文化。休闲娱乐设施：建设休闲娱乐设施，如农家乐餐厅、民宿、休闲步道、儿童游乐区等，满足游客的休闲娱乐需求。科普教育设施：设置科普教育设施，如生态农业知识讲解牌、互动体验设备等，提高游客对生态农业的认识和了解。</t>
  </si>
  <si>
    <t>通过生态农场项目的实施，为当地村民提供更多的就业机会和收入来源，提高农民的生活水平。生态农场项目的发展可以带动相关产业链的发展，如农产品加工、乡村旅游等，从而促进农村经济的整体发展。通过生态农场项目的建设，改善农村生态环境，提高空气质量、水质和土壤质量，为当地居民提供更好的生活环境。推动农村文化传承与发展：结合当地农耕文化和乡土特色，开展农耕文化体验活动，推动农村文化的传承与发展。</t>
  </si>
  <si>
    <t>生态农场项目可以创造大量的就业机会，如种植、养殖、农产品加工、乡村旅游服务等，优先吸纳当地村民特别是脱贫户和监测帮扶对象就业。生态农场可以与农户签订农产品订单合同，明确农产品的品种、数量、质量标准和收购价格等。村民按照合同要求进行生产，农场则负责收购和销售，确保农户的农产品有稳定的销售渠道和收益。</t>
  </si>
  <si>
    <t>2025年度杞县湖岗乡孟庄村中药材产业园区项目</t>
  </si>
  <si>
    <t>湖岗乡孟庄村</t>
  </si>
  <si>
    <t>一期项目流转土地200亩，打机井2眼，配套水泵4台，假设喷淋设施2台，铺设滴灌水管6000米，硬化退水沟2道1200米，种植玄参、子母、防风、白芷、大黄等中药材。</t>
  </si>
  <si>
    <t>2025年度杞县湖岗乡翟寨村橱柜加工项目</t>
  </si>
  <si>
    <t>扩建</t>
  </si>
  <si>
    <t>湖岗乡五岔口村</t>
  </si>
  <si>
    <t>将20万元财政衔接资金以投资收益的方式投入到五岔口村橱柜加工项目，用于发展产业，扩大规模，采取固定年收益6%的方式带动脱贫户及监测户增收。</t>
  </si>
  <si>
    <t>通过项目实施翟寨村资产投资收益每年按照投入资金的年化收益率6%作为收益资金，能够增加村级集体经济收入,培育低收入人群群众发展生产和务工经商的基本能力，从而促进农户的收入增加。改善公益事业发展，促进生态环境改善,该村群众对项目实施效果满意。</t>
  </si>
  <si>
    <t>项目运作期间，优先安排我村内脱贫享受政策户和监测对象（风险未消除）家庭中有劳动能力、有就业意愿的人员参与务工，提供就近就业务工岗位，每人每天工资50-100元，每人年均增收5000-10000元左右。每年按照投入资金的年化收益率6%作为收益资金，投资收益不低于30%分配给无劳动能力的脱贫户及监测户，增加收入水平，改善生活条件。</t>
  </si>
  <si>
    <t>2025年度杞县泥沟乡土楼村仓储项目</t>
  </si>
  <si>
    <t>泥沟乡土楼村</t>
  </si>
  <si>
    <t>新建长60米，宽20米，高7米的粮食仓储厂房一座，共1200平方，建设内容包括主体钢结构、面板、门窗及其它配套设施。</t>
  </si>
  <si>
    <t>厂房建成以后，租赁给杞县利文农作物种植专业合作社，采取固定年收益6%的方式带动脱贫户及监测户增收。项目的实施将增加脱贫群众和村集体经济收入。收益资金开发公益岗，培养低收入人群群众发展生产的基本能力，从而促进农户的收入增加。收益资金发展公益事业，提升人居环境。</t>
  </si>
  <si>
    <t>通过项目实施，为土楼村集体经济带来稳定的收入来源促进土楼村产业发展，对带领全村脱贫户及监测户增收起到重要作用，所得收益3万元将50%留存村集体经济，剩余50%用于扶持脱贫户及监测户，建立村公益性岗位等。同时，也壮大了村集体经济，为以后土楼村完成各项工作打下坚实基础</t>
  </si>
  <si>
    <t>泥沟乡人民政府</t>
  </si>
  <si>
    <t>2025年度杞县泥沟乡前泥村面粉厂项目</t>
  </si>
  <si>
    <t>泥沟乡前泥村</t>
  </si>
  <si>
    <t>将50万财政衔接资金投入到纪寨村面粉厂，采取固定年收益6%的方式带动脱贫户及监测户增收</t>
  </si>
  <si>
    <t>年收益率不低于财政投入资金的6%，经济效益十分可观，项目的实施将增加脱贫群众和村集体经济收入。收益资金开发公益岗，培育低收入人群群众发展生产的基本能力，从而促进农户的收入增加。
收益资金发展公益事业，提升人居环境</t>
  </si>
  <si>
    <t>通过项目实施，为前泥村集体经济带来稳定的收入来源促进前泥村产业发展，对带领全村脱贫户及监测户增收起到重要作用，所得收益3万元将50%留存村集体经济，剩余50%用于扶持脱贫户及监测户，建立村公益性岗位等。同时，也壮大了村集体经济，为以后前泥村完成各项工作打下坚实基础</t>
  </si>
  <si>
    <t>2025年度杞县裴村店乡孟里寨村农家红薯醋厂项目</t>
  </si>
  <si>
    <t>裴村店乡孟里寨村</t>
  </si>
  <si>
    <t>建设一个占地面积1200平方米的红薯醋加工厂房及红薯醋加工设备等。</t>
  </si>
  <si>
    <t>项目实施后将厂房、机器出租每年一投资金额6%进行收益，经济效益客观；同时带动当地脱贫户增收发展，持续发展孟里寨村红薯醋加工这一特色产业。</t>
  </si>
  <si>
    <t>1、务工增收。带动当地脱贫户，预计可提供20个工作岗位.2、项目收益。项目收益可开发村级公益岗位，带动更多群众增收3、与附近村民进行合作，收购村民种植的红薯，带动群众增收。</t>
  </si>
  <si>
    <t>裴村店乡人民政府</t>
  </si>
  <si>
    <t>2025年度杞县平城乡白北村中药材深加工项目</t>
  </si>
  <si>
    <t>平城乡白北村</t>
  </si>
  <si>
    <t>项目资金用于新建钢结构厂房1100平方米。</t>
  </si>
  <si>
    <t>通过项目实施，可发展白北村中药种植产业，带动村民务工就业。资产投资收益每年按照投入资金的年化收益率6%为收益资金，预计每年增加村集体收益资金3万元（投资额*0.06）。在项目运营期间，优先安排有劳动能力的脱贫户与监测户务工增收。</t>
  </si>
  <si>
    <t>通过项目实施，调动本村及周边邻村脱贫享受政策户和监测对象（风险未消除）家庭中有劳动能力、有就业意愿的人员参与务工，提供就近就业务工岗位，通过本项目的实施，脱贫户和监测户的收入得到增加，进一步巩固拓展了脱贫攻坚成果。</t>
  </si>
  <si>
    <t>平城乡人民政府</t>
  </si>
  <si>
    <t>2025年度杞县沙沃乡蔬菜大棚种植项目</t>
  </si>
  <si>
    <t>沙沃乡王大夫庄村</t>
  </si>
  <si>
    <t>将孔庄村市派第一书记20万元、张寨村市派第一书记20万元用于新建蔬菜种植大棚，建设面积约6000平方米；配套设施:防虫网、卷膜器、地埋线、地埋管、喷淋等设备。</t>
  </si>
  <si>
    <t>利用村合作社和已运营大棚项目，扩大产业发展规模，按照投资额6%回馈村集体，增加村集体经济收益。示范带动沙沃乡群众发展蔬菜种植，和带动周边群众务工增收，带动脱贫户就业日收入50-150元/人，大棚种植年收益约2万元/亩，以达到增产增收的目标。</t>
  </si>
  <si>
    <t>（一）务工增收。为沙沃乡域内的群众提供务工岗位，优先聘用脱贫户、监测对象在园区内务工，大棚种植、管理、青菜采收、一般按照计件结算，日工资达到50—150元不等，该项目投入运行后，周边群众每月可根据情况灵活务工，月收入1000至3000元不等，预计年务工收入10000-20000元。（二）资产收益。预计每座大棚租金3000-5000元，每年项目资产收益不低于大棚投资额的6%，收益归纳到村三资管理，50%的资产收益用于脱贫户及监测对象的产业发展奖补、务工奖补、增设公益性岗位及公岗奖补、低收入人群兜底保障，剩余50%用于其它公益事业、产业发展等。（三）自主经营。同等条件下，脱贫户和监测对象拥有蔬菜大棚的优先承包权，合作社免费提供技术指导、销售渠道，预计每亩大棚年收益在2万元左右。</t>
  </si>
  <si>
    <t>沙沃乡人民政府</t>
  </si>
  <si>
    <t>2025年度杞县沙沃乡王大夫庄村种植项目</t>
  </si>
  <si>
    <t>将大姚寨村市派第一书记20万元用于新建蔬菜种植大棚，建设面积约3000平方米；配套设施:防虫网、卷膜器、地埋线、地埋管、喷淋等设备。</t>
  </si>
  <si>
    <t>利用村合作社和已运营大棚项目，扩大产业发展规模，按照投资额6%回馈村集体，增加村集体经济收益。示范带动大姚寨村群众发展蔬菜种植，和带动周边群众务工增收，带动脱贫户就业日收入50-150元/人，大棚种植年收益约2万元/亩，以达到增产增收的目标。</t>
  </si>
  <si>
    <t>2025年度杞县沙沃乡马府村蔬菜大棚项目</t>
  </si>
  <si>
    <t>沙沃乡马府村</t>
  </si>
  <si>
    <t>新建蔬菜大棚面积约8000平方米；配套设施:防虫网、卷膜器、地埋线、地埋管、喷淋等设备。</t>
  </si>
  <si>
    <t>利用村合作社和已运营大棚项目，扩大产业发展规模，按照投资额6%回馈村集体，增加村集体经济收益。示范带动马府群众发展蔬菜种植，和带动周边群众务工增收，带动脱贫户就业日收入50-150元/人，大棚种植年收益约2万元/亩，以达到增产增收的目标。</t>
  </si>
  <si>
    <t>（一）务工增收。为沙沃乡域内的群众提供务工岗位，优先聘用脱贫户、监测对象在园区内务工，大棚种植、管理、青菜采收、一般按照计件结算，日工资达到50—150元不等，该项目投入运行后，周边群众每月可根据情况灵活务工，月收入1000至3000元不等，预计年务工收入10000-20000元。（二）资产收益。预计每座大棚租金3000-5000元，每年项目资产收益不低于大棚投资额的6%，收益归纳到村三资管理，70%的资产收益用于脱贫户及监测对象的产业发展奖补、务工奖补、增设公益性岗位及公岗奖补、低收入人群兜底保障，剩余30%用于其它公益事业、产业发展等。（三）自主经营。同等条件下，脱贫户和监测对象拥有蔬菜大棚的优先承包权，合作社免费提供技术指导、销售渠道，预计每亩大棚年收益在2万元左右。</t>
  </si>
  <si>
    <t>2025年度杞县沙沃乡王大夫庄村蔬菜大棚项目</t>
  </si>
  <si>
    <t>新建蔬菜大棚面积约32000平方米；配套设施:防虫网、卷膜器、地埋线、地埋管、喷淋等设备。</t>
  </si>
  <si>
    <t>温室大棚建设完成后种植黄瓜，每座温室大棚每年可产7万斤左右黄瓜，按市价2元计算，每座大棚每年产值约14万元。项目建成后将租给当地合作社种植大户，租金按照不低于大棚投资的6%计算，每年不低于6万。可显著带动当地脱贫户增加收入，提高村集体经济。</t>
  </si>
  <si>
    <t>（一）务工增收。在结果期每座温室大棚每天可提供30个左右的务工岗位，每天务工工资约80元。为沙沃乡域内的群众提供务工岗位，优先聘用脱贫户、监测对象在园区内务工。（二）资产收益。预计每座大棚租金5000-8000元，每年项目资产收益不低于大棚投资额的6%，收益用于脱贫户及监测对象的增设公益性岗位及公岗奖补、低收入人群兜底保障及其它公益事业、产业发展等。</t>
  </si>
  <si>
    <t>2025年度杞县柿园乡南陈寨村冷库仓储项目</t>
  </si>
  <si>
    <t>柿园乡南陈寨村</t>
  </si>
  <si>
    <t>财政资金450万元主要用于新建保鲜冷库4座（每座750吨，宽15长，长25米，占地面积375平方），购置及安装部分辅助设施（叉车4辆，储存货架1720个）</t>
  </si>
  <si>
    <t>项目建成后，将采用租赁的方式，租赁给合作方，合作方每年上交总投资额6%的收益资金，即27万元。该资金用于增加村集体经济收益，为村集体经济发展拓展渠道。项目的实施，使村产业结构得到有效改善，增加本村及周边农民收入。</t>
  </si>
  <si>
    <t>带动附近10名以上村民务工，实现群众家门口就业，壮大村集体经济，上交投资额的6%即27万元收益分红，用于脱贫群众、监测户帮扶和小型公益设施修建。</t>
  </si>
  <si>
    <t>柿园乡人民政府</t>
  </si>
  <si>
    <t>2025年度杞县柿园乡中囤大棚项目</t>
  </si>
  <si>
    <t>柿园乡中囤村</t>
  </si>
  <si>
    <t>建设大棚10亩，8座棚，一座棚70米长，10米宽。</t>
  </si>
  <si>
    <t>项目建成后，将采用租赁的方式，租赁给合作方，合作方每年上交总投资额6%的收益资金，即3.6万元。带动村民务工10人以上，实现村民家门口就业；壮大村集体经济，丰富村内经济结构；上交投资额的6%，一部分用于增加脱贫户、监测户收入，另一部分用于小型公益设施修建和维护。</t>
  </si>
  <si>
    <t>带动10名以上村民务工；壮大村集体经济；上交投资额的6%，即3.6万元，一部分用于增加脱贫户、监测户收入，另一部分用于小型公益设施修建和维护。</t>
  </si>
  <si>
    <t>2025年度杞县柿园乡陈寨村大棚项目</t>
  </si>
  <si>
    <t>柿园乡陈寨村</t>
  </si>
  <si>
    <t>建设大棚30亩，25座棚，一座棚70米长，10米宽。</t>
  </si>
  <si>
    <t>项目建成后，将采用租赁的方式，租赁给合作方，合作方每年上交总投资额6%的收益资金，即6万元。带动10名以上村民务工，实现村民家门口就业；上交投资额的6%，即6万元。壮大村集体经济，丰富村内经济结构。</t>
  </si>
  <si>
    <t>带动10名以上村民务工；壮大村集体经济；上交投资额的6%，即6万元，一部分用于增加脱贫户、监测户收入，另一部分用于小型公益设施修建和维护。</t>
  </si>
  <si>
    <t>2025年度杞县柿园乡燕寨村智能化车间建设项目</t>
  </si>
  <si>
    <t>柿园乡燕寨村</t>
  </si>
  <si>
    <t>建设二期生产车间1250平方米，800元/平方米，造价100万元。</t>
  </si>
  <si>
    <t>项目建成后，将采用租赁的方式，租赁给合作方，合作方每年上交总投资额6%的收益资金，即6万元。带动10名以上村民务工，实现村民家门口就业；壮大村集体经济，丰富村内经济结构；上交投资额的6%，即6万元，助力乡村振兴。</t>
  </si>
  <si>
    <t>带动10名以上村民务工，陈寨投入50万元、燕寨投入50万元，带动陈寨、燕寨村附近村民务工，实现群众家门口就业，上交投资额的6%，即6万元，一部分用于增加脱贫户、监测户收入，另一部分用于小型公益设施修建和维护。</t>
  </si>
  <si>
    <t>2025年度杞县柿园乡小型农田水利设施建设项目</t>
  </si>
  <si>
    <t>柿园乡葛寨村</t>
  </si>
  <si>
    <t>打机井15眼，机井直径0.4米，深45米左右及地埋线。</t>
  </si>
  <si>
    <t>项目实施很大程度缓解葛寨村群众的用水需求，使群众对农业生产带来的不利影响，为群众发展特色种植打下坚实的基础。</t>
  </si>
  <si>
    <t>项目建成农田水利设施进一步完善，群众灌溉用水需求将得到很大程度缓解，有利于葛寨村发展壮大特色种植产业，提升群众收入水平</t>
  </si>
  <si>
    <t>2025年度杞县苏木乡毛岗村塑料制品扩建项目</t>
  </si>
  <si>
    <t>苏木乡毛岗村</t>
  </si>
  <si>
    <t>新建工艺品生产厂房900平方米。</t>
  </si>
  <si>
    <t>通过项目实施进一步扩大开封兮岑工艺品有限公司的生产规模，以产业带动效应带动本村经济发展，带动就业，增加脱贫人口收入，项目每年6%的固定收益有利于带动村级集体经济增加收入，壮大村集体经济。</t>
  </si>
  <si>
    <t>项目建成可吸纳村内富裕脱贫劳动力，引导脱贫群众务工，增加脱贫群众收入，项目每年的固定收益有利于带动村级集体经济增加收入，全村产业结构得到合理优化。</t>
  </si>
  <si>
    <t>苏木乡人民政府</t>
  </si>
  <si>
    <t>2025年度杞县苏木乡苏木村冷库建设项目</t>
  </si>
  <si>
    <t>苏木乡苏木村</t>
  </si>
  <si>
    <t>采取投资收益的运营方式，将衔接资金50万元投入到苏木乡冷库，用于扩大冷库的经营规模，采取固定年收益6%的方式带动脱贫户及监测户增收。</t>
  </si>
  <si>
    <t>通过项目实施发展大蒜存储、加工产业，带动村内劳动力就业，产业发展带动效应得到进一步提升。项目实施每年预计可产生3万元的收益资金，可用于村集体经济发展和脱贫户帮扶。</t>
  </si>
  <si>
    <t>项目收益资金的50%可用于带动脱贫享受政策户增收，剩余资金用于发展公益事业；项目建成后目可带动脱贫人口务工。</t>
  </si>
  <si>
    <t>2025年度杞县苏木乡齐东村冷库建设项目</t>
  </si>
  <si>
    <t>苏木乡齐东村</t>
  </si>
  <si>
    <t>采取投资收益的运营方式，将衔接资金50万元投入到杞县德赢农作物种植专业合作社，用于扩大经营规模，采取固定年收益6%的方式带动脱贫户及监测户增收。</t>
  </si>
  <si>
    <t>2025年度杞县五里河镇玉皇庙村皮革加工厂项目</t>
  </si>
  <si>
    <t>五里河镇玉皇庙村</t>
  </si>
  <si>
    <t>将40万元财政衔接资金投入到玉皇庙村杞县昱鑫皮革有限公司，用于扩大经营规模，采取固定年收益6%的方式带动脱贫户及监测户增收。</t>
  </si>
  <si>
    <t>通过项目实施小岗、曹岗行政村资产投资收益每年按照投入资金的年化收益率6%作为收益资金，显著增加村级集体经济收入。</t>
  </si>
  <si>
    <t>通过项目实施，可培育低收入人群发展生产和务工的基本能力，从而促进农户的收入增加。改善公益事业发展，该村群众对项目实施效果满意。</t>
  </si>
  <si>
    <t>五里河镇人民政府</t>
  </si>
  <si>
    <t>2025年度杞县五里河镇马千寺村冷库仓储项目</t>
  </si>
  <si>
    <t>五里河镇马千寺村</t>
  </si>
  <si>
    <t>新建制冷保鲜库3座，每座占地面积400平方米、储存吨位1000吨。</t>
  </si>
  <si>
    <t>通过项目实施，项目收益每年按照投入资金的年化收益率6%为收益资金，预计每年增加村集体收益资金21.6万元（投资额*0.06）。在项目建设、运营期间，优先安排有劳动能力的脱贫户与监测户务工增收。</t>
  </si>
  <si>
    <t>为充分发挥财政衔接资金效益，带动脱贫户与监测户持续增收，采取以下联结机制：一是资产收益。按照投入资金的年化收益率6%作为收益资金，收益资金主要用于村级公益事业开展和巩固贫困对象增收。二是带动就业。在项目建设、运营期间，优先安排有劳动能力的脱贫户与监测户，并保障签订用工协议。三是订单收购。以不低于市场价收购脱贫户、监测对象种植的大蒜作物，增加群众收入。</t>
  </si>
  <si>
    <t>2025年度杞县五里河镇赵虎岗村大蒜加工项目</t>
  </si>
  <si>
    <t>五里河镇赵虎岗村</t>
  </si>
  <si>
    <t>新建占地1000平方房屋主体、钢架结构大蒜加工厂房一座（造价约80万元），地面硬化厚15厘米1300平方（造价约20万元）。</t>
  </si>
  <si>
    <t>通过项目实施，项目收益每年按照投入资金的年化收益率6%为收益资金，预计每年增加村集体收益资金6万元（投资额*0.06）。在项目建设、运营期间，优先安排有劳动能力的脱贫户与监测户务工增收。</t>
  </si>
  <si>
    <t>为充分发挥财政衔接资金效益，带动脱贫户与监测户持续增收，采取以下联结机制：一是资产收益。按照投入资金的年化收益率6%作为收益资金，收益资金主要用于村级公益事业开展和巩固贫困对象增收。二是带动就业。在项目建设、运营期间，优先安排有劳动能力的脱贫户与监测户，并保障签订用工协议。三是订单收购。以不低于市场价收购脱贫户、监测对象种植的农作物，增加群众收入。</t>
  </si>
  <si>
    <t>2025年度杞县五里河镇八卦亭村清风中药材种植项目</t>
  </si>
  <si>
    <t>五里河镇八卦亭村</t>
  </si>
  <si>
    <t>建设面积4000平方连体大棚1座及配套辅助设施喷淋、地埋管、通风设施、机井3眼、水泵3套、铺设地灌水管等。</t>
  </si>
  <si>
    <t>项目建成后，每年不少于总投资额6%的收益资金，增加村集体经济收益，为村集体经济发展拓展渠道。项目的实施，使我村产业结构得到有效改善，增加本村及周边农民收入。</t>
  </si>
  <si>
    <t>通过项目实施，可安排当地脱贫户、监测对象等低收入群众参与务工，每人每天工资70元。预计可显著增加贫困群众收入。</t>
  </si>
  <si>
    <t>2025年度杞县西寨乡马寨村蔬菜大棚项目</t>
  </si>
  <si>
    <t>西寨乡马寨村</t>
  </si>
  <si>
    <t>建设蔬菜大棚17座，大棚长75米、宽8米，肩宽1.6米、棚高3.5米，每座大棚建设面积600平方米。</t>
  </si>
  <si>
    <t>该项目实施后形成的固定资产归属马寨村集体所有，通过“农户租用+务工”的形式产生收益，建成后由本村农户承包或参与种植，每年按照资金50万元的6%收益金上交马寨村村委，预计增加村集体经济收入3万元。</t>
  </si>
  <si>
    <t>通过实施项目发展村集体经济，调整种植结构，促进产业发展，激活群众创业意识和热情，加快农村经济发展步伐。对带领全村脱贫户增收起到重要作用，所得收益用于发展村集体经济，扶持脱贫户及监测户，建立村公益性岗位等。同时，也壮大了村集体经济，为以后马寨村完成各项工作打下坚实基础。</t>
  </si>
  <si>
    <t>西寨乡人民政府</t>
  </si>
  <si>
    <t>2025年度杞县西寨乡东程寨村蔬菜大棚项目</t>
  </si>
  <si>
    <t>西寨乡东程寨村</t>
  </si>
  <si>
    <t>该项目实施后形成的固定资产归属东程寨村集体所有，通过“农户租用+务工”的形式产生收益，建成后由本村农户承包或参与种植，每年按照资金50万元的6%收益金上交东程寨村委，预计增加村集体经济收入3万元。</t>
  </si>
  <si>
    <t>通过实施项目发展村集体经济，调整种植结构，促进产业发展，激活群众创业意识和热情，加快农村经济发展步伐。对带领全村脱贫户增收起到重要作用，所得收益用于发展村集体经济，扶持脱贫户及监测户，建立村公益性岗位等。同时，也壮大了村集体经济，为以后东程寨村完成各项工作打下坚实基础。</t>
  </si>
  <si>
    <t>2025年度杞县西寨乡小集村小型农田水利设施建设项目</t>
  </si>
  <si>
    <t>西寨乡小集村</t>
  </si>
  <si>
    <t>为小集村新打机井13眼，机井直径0.4米，深44米左右。</t>
  </si>
  <si>
    <t>项目实施后，西寨乡小集村农田水利设施进一步完善，群众灌溉用水需求将得到很大程度缓解，有利于发展壮大特色种植产业，提升群众收入水平。</t>
  </si>
  <si>
    <t>通过改善灌溉，有利于农产品生产，提高农产品质量，增加贫困群众收入，有利于带动村级集体经济增加收入。</t>
  </si>
  <si>
    <t>2025年度杞县西寨乡肖寨村小型农田水利配套设施提升项目</t>
  </si>
  <si>
    <t>西寨乡肖寨村</t>
  </si>
  <si>
    <t>为肖寨村购买40-50座机井配备水泵、下水管、回水阀等配套设施。</t>
  </si>
  <si>
    <t>项目实施后，西寨乡肖寨村农田水利设施进一步完善，群众灌溉用水需求将得到很大程度缓解，有利于发展壮大特色种植产业，提升群众收入水平。</t>
  </si>
  <si>
    <t>2025年度杞县邢口镇杨屯村冷库厂房项目</t>
  </si>
  <si>
    <t>邢口镇杨屯村</t>
  </si>
  <si>
    <t>项目建设冷库厂房1650平方米，配备附属保温制冷系统</t>
  </si>
  <si>
    <t>项目建成后，将对外出租运营，按照衔接资金额度的6%回馈村集体经济，预计年收益13.2万元。其中50%用于村内公益事业，50%资产再投资。</t>
  </si>
  <si>
    <t>该项目实施后带动本村及周边邻村的大蒜种植业发展，增加村集体经济收入，群众对项目实施效果非常满意。</t>
  </si>
  <si>
    <t>邢口镇人民政府</t>
  </si>
  <si>
    <t>2025年度杞县邢口镇孟庄村蛋鸭养殖项目</t>
  </si>
  <si>
    <t>邢口镇孟庄村</t>
  </si>
  <si>
    <t>项目共计投入480万元，其中120万元用于建设1座新型恒温养殖厂房，360万元用于采购笼养养殖设备1套。</t>
  </si>
  <si>
    <t>项目建成后出租于村中合作社，合作社负责日常运营维护，可以增加村集体经济收30万元，项目建设过程中优先带动周边村民参与建设增加收入，建成后带动周边脱贫户、监测户就近务工，增加收入，改善生活条件</t>
  </si>
  <si>
    <t>通过该项目调动本村及周边脱贫享受政策户和三类监测对象（风险为消除）家庭中有劳动能力、有就业意愿的人员参与务工，提供就近就业务工岗位，实现每人平均增收3500元左右，增加收入水平，改善生活条件</t>
  </si>
  <si>
    <t>2025年度杞县邢口镇马庄村保鲜库配套设备建设项目</t>
  </si>
  <si>
    <t>项目整合投入第一书记40万元用于建设马庄村保鲜库附属保温制冷系统</t>
  </si>
  <si>
    <t>项目投入40万元用于采购马庄村保鲜库附属保温制冷系统，项目建成后用于对外出租，预计每年收益2.4万元，该项目实施后带动本村及周边邻村的大蒜种植业发展，增加村集体经济收入，群众对项目实施效果非常满意。</t>
  </si>
  <si>
    <t>通过建设保鲜库，有利于进行大蒜产业发展，带动周边商户扩大投资，引导脱贫群众务工就业，增加脱贫群众收入，有利于带动村级集体经济增加收入。还有利于农业产业结构的调整，全村产业结构得到合理优化，建立农民增收长效机制，项目收益预计每年2.4万元（总投资6%），带动周边脱贫户监测户务工不少于2人。</t>
  </si>
  <si>
    <t>2025年度杞县阳堌镇西村食品加工项目</t>
  </si>
  <si>
    <t>阳堌镇西村</t>
  </si>
  <si>
    <t>新建一座长47米、宽18米，面积约850平方米，工厂预设4条标准化生产线。建设内容包括主体钢结构、设备机器、墙板保温材料等标准化食品无尘车间及生产配套实施。</t>
  </si>
  <si>
    <t>项目实施后，西村集体经济每年保底收益12万元。在项目效益显著的情况下，积极带动当地脱贫户及农民发展电商经济，增加收入，实现产业链条向纵深发展，利益联结向横向延伸，加快脱贫人口致富奔小康的步伐。</t>
  </si>
  <si>
    <t>本项目依托现有的线上渠道产业优势，通过扩建，形成规模化优势，建立就业务工机制，着力解决部分脱贫户及监测对象剩余劳动力的就业问题，实现村集体经济增收，带动脱贫户及监测对象务工增收。项目收益与脱贫户形成利益联接机制，巩固脱贫成果。项目受益归西村村集体经济所有，由村集体进行二次分配。</t>
  </si>
  <si>
    <t>阳堌镇人民政府</t>
  </si>
  <si>
    <t>2025年度杞县阳堌镇产业园区项目</t>
  </si>
  <si>
    <t>阳堌镇王楼村</t>
  </si>
  <si>
    <t>（一）新建8米高厂房900平方米，每平方米造价约600元。
（二）2个1000吨标准冷库厂房，每个厂房规格：35米长、15米宽、7米高。</t>
  </si>
  <si>
    <t>项目实施后，产权所属归阳堌镇政府，社会资本按投资比例持股，收益按照不低于财政专项扶贫资金投入的6%计算，在本项目效益显著的情况下，可带动贫困户及农民发展花生、大蒜产业，提高镇域花生、大蒜产业面积，拉伸产业链条，提升产业综合效益，实现产业链条向纵深发展，利益联结向横向延伸，加快贫困人口致富奔小康的步伐，实现稳定脱贫的目标，群众对项目实施效果会感到很满意。</t>
  </si>
  <si>
    <t>项目建设完成后，将通过租赁形式，实现项目收益不低于财政专项扶贫资金投入的6%计算，预计收益不低于16.8万元，该收益资金用于33个行政村的村集体经济增收，由各村通过四议两公开确定脱贫户中的大病户、重残户、脱贫不稳定户、边缘易致贫户、整户无劳力户、弱劳力户等困难户进行资金受益，将项目收益中的部分资金归于镇政府支配，用于扶贫公益设施配备和项目维护。</t>
  </si>
  <si>
    <t>2025年度杞县阳堌镇柳林村标准化厂房项目</t>
  </si>
  <si>
    <t>阳堌镇柳林村</t>
  </si>
  <si>
    <t>建设三座厂房，一座长50米，宽20米，面积1000平方米，一座长30米，宽15米，面积为450平方米，一座长50米，宽15米，面积为750平方米，建设一条花生酱生产线。</t>
  </si>
  <si>
    <t>项目实施后此项目的实施保底收益13.2万元。在项目效益显著的情况下，积极带动当地脱贫户及农民发展花生种植，增加收入，实现产业链条向纵深发展，利益联结向横向延伸，加快脱贫人口致富奔小康的步伐。</t>
  </si>
  <si>
    <t>项目资金由镇政府统筹安排，项目收益与脱贫户形成利益联接机制，巩固脱贫成果。项目受益归村集体经济所有，由村集体进行二次分配。</t>
  </si>
  <si>
    <t>2025年度杞县阳堌镇孟寨村花生酱加工项目</t>
  </si>
  <si>
    <t>阳堌镇孟寨村</t>
  </si>
  <si>
    <t>新建一座长35米、宽40米，面积约1400平方米，工厂预设4条标准化生产线。建设内容包括主体墙面结构、设备机器、室内布局等标准化食品无尘车间及生产配套实施。</t>
  </si>
  <si>
    <t>项目实施后，孟寨村集体经济每年保底收益3万元。在项目效益显著的情况下，积极带动当地脱贫户及农民发展电商经济，增加收入，实现产业链条向纵深发展，利益联结向横向延伸，加快脱贫人口致富奔小康的步伐。</t>
  </si>
  <si>
    <t>本项目依托现有的交通优势、市场需求及现有的电商体系，形成规模化优势，可在电商板块、产业加工板块、物流板块等方面的人才需求，有助于解决相当部分就业，着力解决部分脱贫户及监测对象剩余劳动力的就业问题，实现村集体经济增收，带动脱贫户及监测对象务工增收。项目收益与脱贫户形成利益联接机制，巩固脱贫成果。项目受益群体归本村村集体经济所有，由村集体进行二次分配。</t>
  </si>
  <si>
    <t>2025年度杞县阳堌镇黄二庄村肉鸡养殖场项目</t>
  </si>
  <si>
    <t>阳堌镇黄二庄村</t>
  </si>
  <si>
    <t>新建两座厂房，面积约1200平方米，预设8条标准化生产线。建设内容包括主体钢结构、设备机器、墙板保温材料等标准化养殖设备及生产配套实施。</t>
  </si>
  <si>
    <t>项目实施后，黄二庄村集体经济每年保底收益3万元。在项目效益显著的情况下，积极带动当地脱贫户及农民发展经济，增加收入，实现产业链条向纵深发展，利益联结向横向延伸，加快脱贫人口致富奔小康的步伐。</t>
  </si>
  <si>
    <t>本项目依托现有的养殖产业优势，通过扩建，形成规模化优势，建立就业务工机制，着力解决部分脱贫户及监测对象剩余劳动力的就业问题，实现村集体经济增收，带动脱贫户及监测对象务工增收。项目收益与脱贫户形成利益联接机制，巩固脱贫成果。项目受益归黄二庄村村集体经济所有，由村集体进行二次分配。</t>
  </si>
  <si>
    <t>2025年度杞县圉镇镇赵集村粮食储备库升级改造项目</t>
  </si>
  <si>
    <t>圉镇镇赵集村</t>
  </si>
  <si>
    <t>申请使用财政衔接资金100万元，用于投入到杞县金丰粮油贸易有限公司，用于圉镇镇赵集村的粮食储备库升级改造使用</t>
  </si>
  <si>
    <t>在项目建设期间，将需要大量的建筑工人参与建设，可带动周边建筑业劳务工人参与就业。运营期间，需要从周边的村庄招聘大量养殖技工、临时工等多种人才，可带动大量群众长期就业，对吸纳周边村剩余劳动力，解决劳动就业问题有极大帮助。对于入职场区的员工公司缴纳五险一金，月平均工资在4000-8000元之间。</t>
  </si>
  <si>
    <t>一是资产投资收益。按照投入资金的年化收益率6%作为收益资金，收益资金主要用于乡镇村集体经济薄弱村的村。二是带动就业。在项目建设、运营期间，将优先安排有劳动能力的脱贫户与监测户，并保障签订长期的用工协议，月平均工资达到4000元以上。三是订单收购，以不低于市场价收购小麦、玉米等粮食增加群众收入。</t>
  </si>
  <si>
    <t>圉镇镇人民政府</t>
  </si>
  <si>
    <t>2025年度杞县竹林乡程寨村厂房改造项目</t>
  </si>
  <si>
    <t>竹林乡程寨村</t>
  </si>
  <si>
    <t>计划对程寨村闲置厂房进行改造，包括2000平方米地面硬化、600平方米厂房房顶换新、大门围墙建设等。</t>
  </si>
  <si>
    <t>项目实施后，年收益率不低于6%，即3万元，程寨村按照当年的村集体经济收入分配方案进行分配使用，一部分用于村集体发展，壮大村集体经济；一部分用于带动脱贫户和监测户增收，巩固脱贫成果。</t>
  </si>
  <si>
    <t>通过项目实施，程寨村闲置产业得到盘活，结构得到合理优化，有利于进一步招商引资，鼓励企业扩大投资，提供多个就业岗位，提供就业岗位20余个，带动不少于2名脱贫人口或监测对象就近就业，每人每年通过该项目务工收入不低于5000元，既可增加脱贫群众收入，更有利于壮大村级集体经济，全村产业结构得到合理优化，建立农民增收长效机制。每年不低于投入衔接资金的6%用于村集体经济收益，部分用于脱贫户及监测对象差异化分配支出或开发公益性岗位，部分用于程寨村村内公益性事业支出。</t>
  </si>
  <si>
    <t>竹林乡人民政府</t>
  </si>
  <si>
    <t>2025年度杞县竹林乡郑寨村标准化厂房建设项目</t>
  </si>
  <si>
    <t>竹林乡郑寨村</t>
  </si>
  <si>
    <t>计划在郑寨村建设一个面积1000平方米左右的厂房，涵盖土方、屋顶、墙壁、门窗、防火墙、地面地坪建设及其相关配套设施等。</t>
  </si>
  <si>
    <t>项目实施后，年收益率不低于6%，即3万元，郑寨村按照当年的村集体经济收入分配方案进行分配使用，一部分用于村集体发展，壮大村集体经济；一部分用于带动脱贫户和监测户增收，巩固脱贫成果。</t>
  </si>
  <si>
    <t>通过项目实施，郑寨村产业结构得到合理优化，打造全乡良好的营商环境，有利于进一步招商引资，鼓励企业扩大投资，提供多个就业岗位，提供就业岗位20余个，带动不少于2名脱贫人口或监测对象就近就业，每人每年通过该项目务工收入不低于5000元，既可增加脱贫群众收入，更有利于壮大村级集体经济，全村产业结构得到合理优化，建立农民增收长效机制。每年不低于投入衔接资金的6%用于村集体经济收益，部分用于脱贫户及监测对象差异化分配支出或开发公益性岗位，部分用于郑寨村村内公益性事业支出。</t>
  </si>
  <si>
    <t>2025年度杞县竹林乡梁寨村保鲜冷库项目</t>
  </si>
  <si>
    <t>竹林乡梁寨村</t>
  </si>
  <si>
    <t>建设保鲜库1000吨，及其附属保温制冷系统及地面保温层，配套物架600个、转运叉车1台、变压器1台。</t>
  </si>
  <si>
    <t>项目投入正常运营后，一是增加村集体经济收入，每年按照总投资额的6%为村集体提供经济收益，收益部分用于村集体发展，部分用于直接带动脱贫户、监测户增收；二是带动群众务工，项目运营后可带动脱贫群众和周边一般农户30人参与务工，每年增加收入1000—3000元。</t>
  </si>
  <si>
    <t>一是冷库建成后，运营产生的务工需求，可以提供常年岗位5个，每月工资2000余元；大蒜包装捡蒜时更是能带动周边不少于50人的务工，每天平均工资100元。二是村集体收益部分用于再投资，部分用于直接带动脱贫户、监测户增收，可用于村内建设及帮扶困难群众。三是冷库建成后，方便的我乡群众大蒜等农产品的存储，同时能相应的提高市场收购价格，提高群众收入。四是通过建设冷库，有利于招商引资，逐步扩大相关产业规模。</t>
  </si>
  <si>
    <t>2025年度杞县竹林乡罗洼村标准化厂房建设项目</t>
  </si>
  <si>
    <t>竹林乡罗洼村</t>
  </si>
  <si>
    <t>计划在罗洼村建设一个面积1100平方米的钢结构厂房，包含厂房主体及其配套设施。</t>
  </si>
  <si>
    <t>项目实施后，年收益率不低于6%，即6万元，罗洼村按照当年的村集体经济收入分配方案进行分配使用，一部分用于村集体发展，壮大村集体经济；一部分用于带动脱贫户和监测户增收，巩固脱贫成果。</t>
  </si>
  <si>
    <t>通过项目实施，罗洼村产业结构得到合理优化，打造全乡良好的营商环境，有利于进一步招商引资，鼓励企业扩大投资，提供多个就业岗位，提供就业岗位20余个，带动不少于2名脱贫人口或监测对象就近就业，每人每年通过该项目务工收入不低于5000元，既可增加脱贫群众收入，更有利于壮大村级集体经济，全村产业结构得到合理优化，建立农民增收长效机制。每年不低于投入衔接资金的6%用于村集体经济收益，部分用于脱贫户及监测对象差异化分配支出或开发公益性岗位，部分用于罗洼村村内公益性事业支出。</t>
  </si>
  <si>
    <t>需要论证</t>
  </si>
  <si>
    <t>2025年度杞县宗店乡常营村服装厂项目</t>
  </si>
  <si>
    <t>宗店乡刘庄</t>
  </si>
  <si>
    <t>50万用于建设1000平方米的服装厂厂房、建筑硬化设施等</t>
  </si>
  <si>
    <t>项目实施后，采取租赁方式获得收益，年收益率不低于财政投入资金的6%，经济效益十分可观，项目的实施将能够为贫困户提供务工岗位，增加务工收入，增加脱贫群众和村集体经济收入。</t>
  </si>
  <si>
    <t>带动常营村享受政策脱贫户和监测户就近就业，提供务工岗位。通过项目实施带动周边及县区产业链条发展，使群众增收致富。</t>
  </si>
  <si>
    <t>宗店乡人民政府</t>
  </si>
  <si>
    <t>2025年度杞县宗店乡宋庄村蔬菜大棚项目</t>
  </si>
  <si>
    <t>建设3个蔬菜大棚，预计占地面积6667平方米。棚高5米，四周建设棉被墙，配套设施钢管，混凝土喷淋设备，地埋管等。</t>
  </si>
  <si>
    <t>1、为流转土地的群众提供稳定的租金收益；2、能够为贫困户提供务工岗位，增加务工收入；3、大棚种植反季节蔬菜，每年可种植2茬，经过对市场调研，每座大棚收入在8-10万元左右。项目的实施可增加宋庄村集体经济收入。</t>
  </si>
  <si>
    <t>务工增收，对不能全职投入到劳动生产的农户提供务工岗位。资产收益，3个大棚，每座大棚每年预计收入8-10万，增加脱贫户和监测户、村集体经济收入。</t>
  </si>
  <si>
    <t>2025年度杞县宗店乡定张村服装厂项目</t>
  </si>
  <si>
    <t>宗店乡陈河</t>
  </si>
  <si>
    <t>20万元（第一书记资金20万元）资金入股杞县亿康服饰，用于扩大经营规模，采取固定年收益6%的方式带动脱贫户及监测户增收。</t>
  </si>
  <si>
    <t>通过项目实施，资产投资收益每年按照投入资金的年化收益率6%为收益资金。在项目建设、运营期间，优先安排有劳动能力的脱贫户与监测户务工增收。</t>
  </si>
  <si>
    <t>本项目带动周边村落享受政策脱贫户和监测户。项目实施以后，优先安排我乡适合工作岗位的享受政策户务工，显著带动享受政策户的收入，增加村集体的经济收入。</t>
  </si>
  <si>
    <t>2025年度杞县宗店乡陈林村服装厂项目</t>
  </si>
  <si>
    <t>20万元（第一书记资金20万元）资金入股杞县亿康服饰，用于扩大经营规模采，取固定年收益6%的方式带动脱贫户及监测户增收。</t>
  </si>
  <si>
    <t>2025年度杞县城郊乡唐寨村发热材料加工厂房建设项目</t>
  </si>
  <si>
    <t>城郊乡唐寨村</t>
  </si>
  <si>
    <t>建设厂房6000平方，办公、宿舍1000平方。</t>
  </si>
  <si>
    <t>通过项目实施，促进唐寨村产业发展，带动村集体经济年增收6万元，实现周边群众10余人左右就业等。</t>
  </si>
  <si>
    <t>通过资产入股、收益分红等模式，实现年收益6%（6万元）的收益资金，实现周边群众10余人左右就业等。</t>
  </si>
  <si>
    <t>2025年度杞县城郊乡和寨村仓储厂房项目</t>
  </si>
  <si>
    <t>城郊乡和寨村</t>
  </si>
  <si>
    <t>建设仓储冷库3500平方。</t>
  </si>
  <si>
    <t>通过项目实施，促进和寨村产业发展，带动村集体经济年增收3万元，实现周边群众6人左右就业等。</t>
  </si>
  <si>
    <t>通过资产入股、收益分红等模式，实现年收益6%（3万元）的收益资金，实现周边群众6人左右就业等。</t>
  </si>
  <si>
    <t>2025年度杞县邢口镇小河寨村车间厂房建设项目</t>
  </si>
  <si>
    <t>邢口镇小河寨村</t>
  </si>
  <si>
    <t>项目建设农产品加工存储车间厂房400平方米。</t>
  </si>
  <si>
    <t>项目实施后将厂房出租每年以不低于投资金额6%进行收益，经济效益客观；同时带动当地脱贫户增收发展。</t>
  </si>
  <si>
    <t>1.务工增收。带动当地脱贫户，预计可提供5-10个工作岗位。2.项目收益。项目收益可开发村级岗位进行以工代赈，带动更多贫困户增收。3.联合合作社。与当地村民合作社进行合作，提供技术指导及拓宽销售渠道，为更多农户提供经营经验。</t>
  </si>
  <si>
    <t>2025年度杞县邢口镇邢北村车间厂房建设项目</t>
  </si>
  <si>
    <t>邢口镇邢北村</t>
  </si>
  <si>
    <t>2025年度杞县板木乡北张庄村厂房建设项目</t>
  </si>
  <si>
    <t>板木乡北张庄村</t>
  </si>
  <si>
    <t>建设一个面积500平方米左右的厂房及相关配套设施，主要用于农产品收购、存储等。</t>
  </si>
  <si>
    <t>项目实施后将厂房出租，每年以投资金额的6%进行收益，经济效益稳定；增加村集体经济收入。</t>
  </si>
  <si>
    <t>1.通过该厂房建设，增加村集体经济收益。可以让北张庄村为村民提供更多公共服务。2.预计可以带动两名农户就业，增加群众务工收入。3.为农产品集中收购提供场地减少运输成本，方便农产品销售，更好带动周边特色产业种植。</t>
  </si>
  <si>
    <t>2025年度杞县圉镇镇孙庄村文姬情酱菜园改造项目</t>
  </si>
  <si>
    <t>改建</t>
  </si>
  <si>
    <t>圉镇镇孙庄村</t>
  </si>
  <si>
    <t>改造原有厂房2000平方20万元，新建厂房排水设施1套5万元，改造6个腌制窖池约300立方米3万元，新建无菌车间200平方20万元，并配备其他必要配套设施。</t>
  </si>
  <si>
    <t>通过项目实施，可带动村内脱贫群众或监测对象就近就业，预计每人可增加年收入不低于6000元</t>
  </si>
  <si>
    <t>一是通过项目实施，可带动村内脱贫群众或监测对象就近就业，预计每人可增加年收入不低于6000元；二是以不低于市场价收购周边群众的大蒜、胡萝卜等农产品，三是项目收益可增加村集体经济收入，设置公益性岗位带动脱贫户务工增收。</t>
  </si>
  <si>
    <t>2025年度杞县湖岗乡翟陵村肉牛牲畜养殖项目</t>
  </si>
  <si>
    <t>新建牛棚20间，每间500㎡，采用钢结构，配套设施料棚1500㎡、粪便处理设施、园区道路、水电、防疫等设施。</t>
  </si>
  <si>
    <t>项目建成后，养殖肉牛数量达到一定存栏量和出栏量。提高肉牛养殖的经济效益，脱贫户产业务工就业，增加脱贫户的收入。</t>
  </si>
  <si>
    <t>农户可以获得稳定的收入来源，提高生活水平。同时，项目经营主体也可以扩大生产规模，提高经济效益。项目建设中可带动脱贫户务工，每天务工80元-120元，人均年收入达到3万元。在项目实施过程中，可以设立一些公益岗位，如养殖场的清洁、安保等，由农户特别是困难群体承担，并给予一定的报酬。</t>
  </si>
  <si>
    <t>2025年度杞县湖岗乡叶庄村农副产品仓储分拣中心项目</t>
  </si>
  <si>
    <t>湖岗乡叶庄村</t>
  </si>
  <si>
    <t>投新建农副产品仓储分拣中心1个，占地6.5亩，建设钢结构仓库1栋，设地磅1台，叉车2台，铲车1台，配货物架1200个，大蒜分拣机2台，洋葱分拣机2台，配套机房1处。</t>
  </si>
  <si>
    <t>农副产品仓储分拣中心建成后，可以提高仓储效率，通过优化仓储布局和采用先进的仓储管理系统，确保农副产品入库、存储、出库等环节的快速、准确和高效。项目运营过程中，可以为当地居民提供就业机会，缓解就业压力，提高居民收入水平，同时每年可以带动周边5000余亩的农副产品仓储物流。</t>
  </si>
  <si>
    <t>农副产品仓储分拣中心建成以后，为当地的脱贫户提供就业岗位。可以带动四十余脱贫人参与务工，每人每月预计收入3000元，使脱贫户增加收入。</t>
  </si>
  <si>
    <t>2025年度杞县沙沃乡沙北村露地蔬菜棚架项目</t>
  </si>
  <si>
    <t>沙沃乡沙北村</t>
  </si>
  <si>
    <t>新建露天蔬菜棚架100亩。</t>
  </si>
  <si>
    <t>利用村合作社做露地棚架蔬菜种植，按照投资额6%回馈村集体，增加村集体经济收益。示范带动沙北村群众发展蔬菜种植，和带动周边群众务工增收，带动脱贫户就业日收入50-150元/人，蔬菜种植年收益约2万元/亩，以达到增产增收的目标。</t>
  </si>
  <si>
    <t>1.务工增收。为沙沃乡域内的群众提供务工岗位，优先聘用脱贫户、监测对象在园区内务工，露地蔬菜种植、管理、青菜采收、一般按照计件结算，日工资达到50—150元不等，该项目投入运行后，周边群众每月可根据情况灵活务工，月收入1000至3000元不等，预计年务工收入10000-20000元。2.自主经营。同等条件下，脱贫户和监测对象拥有蔬菜大棚的优先承包权，合作社免费提供技术指导、销售渠道，预计每亩蔬菜年收益在3万元左右。</t>
  </si>
  <si>
    <t>2025年度杞县平城乡郭南村粉条加工项目</t>
  </si>
  <si>
    <t>平城乡郭南村</t>
  </si>
  <si>
    <t>新建冷库一座及配套设施35万元，新购买粉条加工设备3套10万元，粉条包装机10台5万元.</t>
  </si>
  <si>
    <t>通过项目实施，可发展郭南村粉条加工产业，带动村民务工就业。资产投资收益每年按照投入资金的年化收益率6%为收益资金，预计每年增加村集体收益资金3万元（投资额*0.06）。在项目运营期间，优先安排有劳动能力的脱贫户与监测户务工增收。</t>
  </si>
  <si>
    <t>2025年3月-2025年12月</t>
  </si>
  <si>
    <t>2025年度杞县泥沟乡纪寨村面粉厂项目</t>
  </si>
  <si>
    <t>泥沟乡纪寨村</t>
  </si>
  <si>
    <t>50万财政衔接资金用于建设面粉厂厂房及购买配套设施。</t>
  </si>
  <si>
    <t>厂房建成以后，租赁给杞县惠聚农作物种植专业合作社，采取固定年收益6%的方式带动脱贫户及监测户增收。项目的实施将增加脱贫群众和村集体经济收入。收益资金开发公益岗，培养低收入人群群众发展生产的基本能力，从而促进农户的收入增加。收益资金发展公益事业，提升人居环境。</t>
  </si>
  <si>
    <t>通过项目实施，为纪寨村集体经济带来稳定的收入来源促进前泥村产业发展，对带领全村脱贫户及监测户增收起到重要作用，所得收益3万元将50%留存村集体经济，剩余50%用于扶持脱贫户及监测户，建立村公益性岗位等。同时，也壮大了村集体经济，为以后纪寨村完成各项工作打下坚实基础。</t>
  </si>
  <si>
    <t>2025年度杞县裴村店乡裴村店村加工厂房项目</t>
  </si>
  <si>
    <t>裴村店乡裴村店村</t>
  </si>
  <si>
    <t>申请财政资金50万元，用于新建厂房600平方。</t>
  </si>
  <si>
    <t>项目实施后，财政资金建设的资产权属归属裴村店村村民委员会，财政资金投入的收益按照不低于投入的6%计算，在本项目效益显著的情况下，可带动贫困户及农民发展产业。</t>
  </si>
  <si>
    <t>通过项目实施，增加村集体收入3万余元，预计带贫30人。为裴村店乡集体经济带来稳定的收入来源促进前泥村产业发展，对带领全村脱贫户及监测户增收起到重要作用。</t>
  </si>
  <si>
    <t>2025年度杞县小额贷款贴息项目</t>
  </si>
  <si>
    <t>杞县</t>
  </si>
  <si>
    <t>对杞县贷款的建档立卡脱贫户（含监测帮扶对象家庭）进行小额贴息</t>
  </si>
  <si>
    <t>解决脱贫户（含监测帮扶对象家庭）的贷款难问题，使他们得到金融支持，发展产业，增加收入，实现脱贫户（含监测帮扶对象家庭）稳定增收脱贫</t>
  </si>
  <si>
    <t>对脱贫户（含监测帮扶对象家庭）贷款进行基准利率贴息，减少脱贫户（含监测帮扶对象家庭）硬性支出</t>
  </si>
  <si>
    <t>2025年1月-2025年12月</t>
  </si>
  <si>
    <t>杞县农业农村局</t>
  </si>
  <si>
    <t>2025年度杞县优势特色产业奖补项目</t>
  </si>
  <si>
    <t>对新建的日光温室大棚、标准大棚、羊舍、牛舍、鸡舍等进行奖补。对种植的种苗、饲养的种牛、种羊等进行奖补。</t>
  </si>
  <si>
    <t>全县脱贫户(享受政策）和监测对象(风险未消除)，对新建的日光温室大棚、标准大棚、羊舍、牛舍、鸡舍等进行奖补。对种植的种苗、饲养的种牛、种羊等进行奖补。新型经营主体通过新建种植、养殖设施，农副产品加工车间（厂房）发展产业的，政府采用先建后补的方式给予一次性补助。</t>
  </si>
  <si>
    <t>大力发展日光温室、标准大棚、羊舍、牛舍、鸡舍。发展产业，为全县稳定脱贫奔小康提供产业支撑，为建档立卡户带来稳定收入，助力全县稳定脱贫奔小康。支持脱贫户（含监测帮扶对象家庭）建设设施农业，发展产业，增加脱贫户（含监测帮扶对象家庭）收入，早日脱贫致富奔小康。</t>
  </si>
  <si>
    <t>2025年度杞县大蒜深加工项目项目</t>
  </si>
  <si>
    <t>申请使用财政衔接资金3000万元，投入到云仓二号用于购买大蒜深加工设备和配套设施。</t>
  </si>
  <si>
    <r>
      <rPr>
        <sz val="11"/>
        <rFont val="宋体"/>
        <charset val="0"/>
      </rPr>
      <t>通过项目实施，资产投资收益每年按照投入资金的年化收益率</t>
    </r>
    <r>
      <rPr>
        <sz val="11"/>
        <rFont val="Times New Roman"/>
        <charset val="0"/>
      </rPr>
      <t>6%</t>
    </r>
    <r>
      <rPr>
        <sz val="11"/>
        <rFont val="宋体"/>
        <charset val="0"/>
      </rPr>
      <t>为收益资金，预计每年增加村集体收益资金12万元（投资额</t>
    </r>
    <r>
      <rPr>
        <sz val="11"/>
        <rFont val="Times New Roman"/>
        <charset val="0"/>
      </rPr>
      <t>*0.06</t>
    </r>
    <r>
      <rPr>
        <sz val="11"/>
        <rFont val="宋体"/>
        <charset val="0"/>
      </rPr>
      <t>）。在项目运营期间，优先安排有劳动能力的脱贫户与监测户务工增收。</t>
    </r>
  </si>
  <si>
    <t>充分发挥财政衔接资金效益，带动脱贫户与监测户持续增收，一是资产投资收益。按照投入资金的年化收益率6%作为收益资金，收益资金主要用于村集体经济薄弱村的村。二是带动就业。在项目运营期间，优先安排有劳动能力的脱贫户与监测户，并保障签订用工协议。三是订单收购。与受益乡镇签订订单收购协议，以不低于市场价收购已脱贫户、监测对象种植的农产品，增加群众收入。四是带动产业发展。通过项目实施带动周边及县区产业链条发展，使群众增收致富等相关联农带农机制。</t>
  </si>
  <si>
    <t>乡村建设行动类103个</t>
  </si>
  <si>
    <t>2025年度杞县板木乡张官村村组道路建设项目</t>
  </si>
  <si>
    <t>乡村建设行动</t>
  </si>
  <si>
    <t>计划修建C30标准村内道路长2000米、宽4米，厚15公分的水泥路，总面积8000平方米。</t>
  </si>
  <si>
    <t>项目实施后，方便群众出行，便于农产品运输，促进农产品销售，增加贫困人口收入，改善村内生态环境，群众对项目实施效果满意。</t>
  </si>
  <si>
    <t>建设村组道路能够促进运输业的发展进步，缩减车辆运输需要的费用，将之前一些无法运输出去的农副产品运输出去，还能方便劳动力的输出，促进其它资源的开发建立农民增收长效机制。</t>
  </si>
  <si>
    <t>2025年度杞县板木乡大李庄村村组道路建设项目</t>
  </si>
  <si>
    <t>板木乡大李庄村</t>
  </si>
  <si>
    <t>计划修建C30标准村内道路2200米，宽4米，厚15公分的水泥路，总面积8800平方米。</t>
  </si>
  <si>
    <t>2025年度杞县板木乡张仙庄村村组道路建设项目</t>
  </si>
  <si>
    <t>板木乡张仙庄村</t>
  </si>
  <si>
    <t>计划修建C30标准村内道路长2600米、宽4米，厚15公分的水泥路，总面积10400平方米。</t>
  </si>
  <si>
    <t>2025年度杞县板木乡琉璃庙村村组道路建设项目</t>
  </si>
  <si>
    <t>计划修建C30标准村内道路长1200米、宽4米，厚15公分的水泥路，总面积4800平方米。</t>
  </si>
  <si>
    <t>2025年度杞县城郊乡仁里寨村村组道路建设项目</t>
  </si>
  <si>
    <t>城郊乡仁里寨村</t>
  </si>
  <si>
    <t>修建C30标准混泥土道路，厚15公分，4米宽的1500米，共计6000平方米。</t>
  </si>
  <si>
    <t>通过项目实施，完成6000平方米道路建设任务，解决仁里寨群众出行问题，便于农产品运输，促进农产品销售，增加贫困人口收入，改善村内生态环境，群众对项目实施效果满意。</t>
  </si>
  <si>
    <t>项目完成后，改善仁里寨村群众出行条件，切实提高群众满意度和获得感，还能方便劳动力的输出，促进其它资源的开发建立农民增收长效机制。</t>
  </si>
  <si>
    <t>2025年度杞县城郊乡坡吴村村组道路建设项目</t>
  </si>
  <si>
    <t>修建C30标准混泥土道路，厚15公分，3米宽的1080米，4米块的730米，共计6160平方米。</t>
  </si>
  <si>
    <t>通过项目实施，完成6160平方米道路建设任务，解决坡吴群众出行问题，便于农产品运输，促进农产品销售，增加贫困人口收入，改善村内生态环境，群众对项目实施效果满意。</t>
  </si>
  <si>
    <t>项目完成后，改善坡吴村群众出行条件，切实提高群众满意度和获得感，还能方便劳动力的输出，促进其它资源的开发建立农民增收长效机制。</t>
  </si>
  <si>
    <t>2025年度杞县城郊乡平厂村村组道路建设项目</t>
  </si>
  <si>
    <t>城郊乡平厂村</t>
  </si>
  <si>
    <t>修建C30标准混泥土道路，厚15公分，宽3米的180米，宽4米的460米，共计2380平方米。</t>
  </si>
  <si>
    <t>通过项目实施，完成2380平方米道路建设任务，解决平厂群众出行问题，便于农产品运输，促进农产品销售，增加贫困人口收入，改善村内生态环境，群众对项目实施效果满意。</t>
  </si>
  <si>
    <t>项目完成后，改善平厂村群众出行条件，切实提高群众满意度和获得感，还能方便劳动力的输出，促进其它资源的开发建立农民增收长效机制。</t>
  </si>
  <si>
    <t>2025年度杞县城郊乡北花园村村组道路建设项目</t>
  </si>
  <si>
    <t>城郊乡北花园村</t>
  </si>
  <si>
    <t>修建C30标准混泥土道路，厚15公分，4米宽的300米，共计1200平方米。</t>
  </si>
  <si>
    <t>通过项目实施，完成1200平方米道路建设任务，解决北花园群众出行问题，便于农产品运输，促进农产品销售，增加贫困人口收入，改善村内生态环境，群众对项目实施效果满意。</t>
  </si>
  <si>
    <t>项目完成后，改善北花园村群众出行条件，切实提高群众满意度和获得感，还能方便劳动力的输出，促进其它资源的开发建立农民增收长效机制。</t>
  </si>
  <si>
    <t>2026年度杞县城郊乡东十里铺村村组道路建设项目</t>
  </si>
  <si>
    <t>城郊乡东十里铺村</t>
  </si>
  <si>
    <t>修建C30标准混泥土道路，厚15公分，4米宽的320米，共计1280平方米。</t>
  </si>
  <si>
    <t>通过项目实施，完成1280平方米道路建设任务，解决东十里铺群众出行问题，便于农产品运输，促进农产品销售，增加贫困人口收入，改善村内生态环境，群众对项目实施效果满意。</t>
  </si>
  <si>
    <t>项目完成后，改善东十里铺村群众出行条件，切实提高群众满意度和获得感，还能方便劳动力的输出，促进其它资源的开发建立农民增收长效机制。</t>
  </si>
  <si>
    <t>2027年度杞县城郊乡张洼村村组道路建设项目</t>
  </si>
  <si>
    <t>修建C30标准混泥土道路，厚15公分，3.5米宽的320米，3米宽的75米，共计1345平方米。</t>
  </si>
  <si>
    <t>通过项目实施，完成1345平方米道路建设任务，解决张洼群众出行问题，便于农产品运输，促进农产品销售，增加贫困人口收入，改善村内生态环境，群众对项目实施效果满意。</t>
  </si>
  <si>
    <t>项目完成后，改善张洼村群众出行条件，切实提高群众满意度和获得感，还能方便劳动力的输出，促进其它资源的开发建立农民增收长效机制。</t>
  </si>
  <si>
    <t>2025年度杞县傅集镇河坡李村村组道路建设项目</t>
  </si>
  <si>
    <t>傅集镇河坡李村</t>
  </si>
  <si>
    <t>按照C30标准厚15厘米建设村内道路，共14365平方米。</t>
  </si>
  <si>
    <t>2025年度杞县傅集镇青龙店村村组道路项目</t>
  </si>
  <si>
    <t>傅集镇青龙店村</t>
  </si>
  <si>
    <t>按照C30标准厚15厘米建设村内道路，共6600平方米。</t>
  </si>
  <si>
    <t>2025年度杞县傅集镇杨庄村村组道路建设项目</t>
  </si>
  <si>
    <t>傅集镇杨庄村</t>
  </si>
  <si>
    <t>按照C30标准厚15厘米建设村内道路，共6975平方米。</t>
  </si>
  <si>
    <t>通过改善交通条件，有利于招商引资，鼓励企业流转土地，建设扶贫车间，引导贫困群众务工，增加贫困群众收入，有利于带动村级集体经济增加收入。</t>
  </si>
  <si>
    <t>2025年度杞县傅集镇司庄村村组道路建设项目</t>
  </si>
  <si>
    <t>傅集镇司庄村</t>
  </si>
  <si>
    <t>按照C30标准厚15厘米建设村内道路，共8562平方米。</t>
  </si>
  <si>
    <t>2025年度杞县傅集镇前老庄村村组道路建设项目</t>
  </si>
  <si>
    <t>傅集镇前老庄村</t>
  </si>
  <si>
    <t>按照C30标准厚15厘米建设村内道路，共5265平方米。</t>
  </si>
  <si>
    <t>2025年度杞县傅集镇白庙屯村村组道路建设项目</t>
  </si>
  <si>
    <t>傅集镇白庙屯村</t>
  </si>
  <si>
    <t>按照C30标准厚15厘米建设村内道路，道路350米，共1400平方米，以及道路两侧硬化。</t>
  </si>
  <si>
    <t>通过项目实施，行政村村容村貌、户容户貌在整体上将会得到显著提升，方便群众出行，便于农产品运输，促进农产品销售，增加贫困人口收入，群众对项目实施效果满意。</t>
  </si>
  <si>
    <t>2025年度杞县高阳镇王桥村村组道路建设项目</t>
  </si>
  <si>
    <t>高阳镇王桥村</t>
  </si>
  <si>
    <t>项目修建村组道路，标准C30混凝土路面，厚15公分，面积1575平方米。</t>
  </si>
  <si>
    <t>项目实施后，方便群众出行，便于农产品运输，促进农产品销售，增加贫困人口收入，改善村内生态环境，贫困群众对该项目实施预期效果非常满意。</t>
  </si>
  <si>
    <t>通过改善交通条件，有利于招商引资，鼓励企业流转土地，引导贫困群众务工，增加贫困群众收入，有利于带动村级集体经济增加收入。</t>
  </si>
  <si>
    <t>2025年度杞县高阳镇常寨村下水道整治项目</t>
  </si>
  <si>
    <t>高阳镇常寨村</t>
  </si>
  <si>
    <t>新建钢带波纹管下水道650米、检查井10个、收水井12个等配套设施。</t>
  </si>
  <si>
    <t>项目建成后，解决村庄内的排水问题，确保村庄内的道路和住宅区域在雨季不会积水，提高居民的生活质量和出行便利性。</t>
  </si>
  <si>
    <t>通过新建下水道设施项目，解决村庄内的排水问题，提高居民的出行便利性，利用雨水资源，减少对地下水的开采，保护环境。提高农田的灌溉效率，增加农作物产量。将方便全村困难群众及一般群众出行，为实现乡村振兴打下设施基础。</t>
  </si>
  <si>
    <t>2025年度杞县高阳镇牛角岗村村组道路建设项目</t>
  </si>
  <si>
    <t>高阳镇牛角岗村</t>
  </si>
  <si>
    <t>项目修建村组道路，标准C30混凝土路面，厚15公分，长320米，宽3.5米，和长35米，宽4.5米，共计1278平方米。</t>
  </si>
  <si>
    <t>2025年度杞县高阳镇张洼村村组道路建设项目</t>
  </si>
  <si>
    <t>高阳镇张洼村</t>
  </si>
  <si>
    <t>项目修建村组道路，标准C30混凝土路面，厚15公分，长950米，宽5米，共计4750平方米。</t>
  </si>
  <si>
    <t>2025年度杞县高阳镇水牛里村村组道路建设项目</t>
  </si>
  <si>
    <t>项目修建村组道路，标准C30混凝土路面，厚15公分，长3500米，宽3.5米，共计12250平方米。</t>
  </si>
  <si>
    <t>2025年度杞县高阳镇扶村村村组道路建设项目</t>
  </si>
  <si>
    <t>高阳镇扶村</t>
  </si>
  <si>
    <t>项目修建村组道路，标准C30混凝土路面，厚15公分，长1620米，宽5米，共8100计平方米。</t>
  </si>
  <si>
    <t>2025年度杞县葛岗镇马窑村村组道路建设项目</t>
  </si>
  <si>
    <t>葛岗镇马窑村</t>
  </si>
  <si>
    <t>按照C30标准厚15厘米建设村内道路，共5500平方米。</t>
  </si>
  <si>
    <t>项目建成后将使主要生产生活道路与管理区主干公路相连接，方便群众出行，降低农产品流通成本，提高人民幸福感，吸引工商资本前来投资兴业。</t>
  </si>
  <si>
    <t>2025年度杞县葛岗镇齐寨村村组道路建设项目</t>
  </si>
  <si>
    <t>葛岗镇齐寨村</t>
  </si>
  <si>
    <t>按照C30标准厚15厘米建设村内道路，共5900平方米。</t>
  </si>
  <si>
    <t>2025年度杞县官庄乡王乐亭羊场产业配套道路建设项目</t>
  </si>
  <si>
    <t>官庄乡王乐亭村</t>
  </si>
  <si>
    <t>新建王乐亭羊场中4米宽道路2条共计253米，共计1012平方米。</t>
  </si>
  <si>
    <t>项目实施后，便于养殖产品运输，促进养殖产品销售，有利于招商引资，鼓励企业流转土地，引导贫困群众务工，增加贫困群众收入，有利于带动村级集体经济增加收入。</t>
  </si>
  <si>
    <t>通过改善交通条件，有利于招商引资，鼓励企业流转土地，引导群众务工，增加群众收益，有利于带动村级集体经济增加收入。</t>
  </si>
  <si>
    <t>2025年度杞县官庄乡贾庄村村组道路建设项目</t>
  </si>
  <si>
    <t>新建村内C30标准、4.5米宽、15厘米厚的村内水泥道路共计2243米，10094平方米。</t>
  </si>
  <si>
    <t>贾庄村村组道路建成后，将解决贾庄村群众出行难和农产品销售问题，大大改善群众生活环境，群众对该项目实施预期效果会感到很满意。</t>
  </si>
  <si>
    <t>2025年度杞县官庄乡李良贵村村组道路建设项目</t>
  </si>
  <si>
    <t>官庄乡李良贵村</t>
  </si>
  <si>
    <t>新建村内C30标准、4.5米宽、15厘米厚的村内水泥道路共计720米，3240平方米。</t>
  </si>
  <si>
    <t>李良贵村村组道路建成后，将解决李良贵村群众出行难和农产品销售问题，大大改善群众生活环境，群众对该项目实施预期效果会感到很满意。</t>
  </si>
  <si>
    <t>2025年度杞县官庄乡孙庄村村组道路建设项目</t>
  </si>
  <si>
    <t>官庄乡孙庄村</t>
  </si>
  <si>
    <t>新建村内C30标准、4.5米宽、15厘米厚的村内水泥道路共计1106米，4977平方米。</t>
  </si>
  <si>
    <t>孙庄村村组道路建成后，将解决孙庄村群众出行难和农产品销售问题，大大改善群众生活环境，群众对该项目实施预期效果会感到很满意。</t>
  </si>
  <si>
    <t>2025年度杞县官庄乡官庄村村组道路建设项目</t>
  </si>
  <si>
    <t>新建村内C30标准、4.5米宽、15厘米厚的村内水泥道路共计1800米，8100平方米。</t>
  </si>
  <si>
    <t>官庄村村组道路建成后，将解决官庄村群众出行难和农产品销售问题，大大改善群众生活环境，群众对该项目实施预期效果会感到很满意。</t>
  </si>
  <si>
    <t>2025年度杞县官庄乡焦腊村村组道路建设项目</t>
  </si>
  <si>
    <t>官庄乡焦腊村</t>
  </si>
  <si>
    <t>新建村内C30标准、新建村内4米宽、15厘米厚的村内水泥道路共计4500米，18000平方米。</t>
  </si>
  <si>
    <t>焦腊村组道路建成后，将解决焦腊村群众出行难和农产品销售问题，大大改善群众生活环境，群众对该项目实施预期效果会感到很满意。</t>
  </si>
  <si>
    <t>2025年度杞县官庄乡路关庄村村组道路建设项目</t>
  </si>
  <si>
    <t>官庄乡路关庄村</t>
  </si>
  <si>
    <t>新建村内C30标准、新建村内4米宽、15厘米厚的村内水泥道路共计1200米，4800平方米。</t>
  </si>
  <si>
    <t>路关庄村村组道路建成后，将解决路关庄村群众出行难和农产品销售问题，大大改善群众生活环境，群众对该项目实施预期效果会感到很满意。</t>
  </si>
  <si>
    <t>2025年度杞县官庄乡吐墨岗蛋鸭养殖厂产业配套道路建设项目</t>
  </si>
  <si>
    <t>新建吐墨岗蛋鸭养殖厂项目鸭厂中4米宽道路2条共2000米，一共8000平方米。</t>
  </si>
  <si>
    <t>2025年度杞县官庄乡孟庄村排水系统改造项目</t>
  </si>
  <si>
    <t>官庄乡孟庄村</t>
  </si>
  <si>
    <t>利用市派第一书记资金新修村内下水道约350米。</t>
  </si>
  <si>
    <t>通过项目实施行政村村容村貌、户容户貌在整体上将会得到显著提升，改善村内居民生活环境改变群众随意排放污水的不良习惯，引导群众树立讲究卫生的生活习惯。</t>
  </si>
  <si>
    <t>通过改善村内排水系统，引导促进村民转变思想，自觉摒弃乱堆乱放、乱倾倒污水垃圾陋习，树立良好的环境观念，保障河湖沟渠长治久清，推进人居环境质量提升，提高村民生活质量和水平，为农民群众营造宜居、宜业、宜游的生产生活条件，脱贫群众对项目实施效果满意。</t>
  </si>
  <si>
    <t>2025年度杞县湖岗乡云寨村村组道路建设项目</t>
  </si>
  <si>
    <t>湖岗乡云寨村</t>
  </si>
  <si>
    <t>修建C30标准村内道路厚15公分的水泥路，总面积5210平方米</t>
  </si>
  <si>
    <t>项目实施后，方便群众出行，便于农产品运输，促进农产品销售，增加脱贫人口收入，改善村内生态环境，脱贫群众对项目实施效果满意。</t>
  </si>
  <si>
    <t>2025年度杞县湖岗乡翟寨村村组道路建设项目</t>
  </si>
  <si>
    <t>湖岗乡翟寨村</t>
  </si>
  <si>
    <t>项目修建村组道路，标准C30混凝土路面，厚15公分，面积13800平方米。</t>
  </si>
  <si>
    <t>2025年度杞县湖岗乡五岔口村村组道路建设项目</t>
  </si>
  <si>
    <t>修建C30标准村内道路厚16公分的水泥路，总面积1250平方米</t>
  </si>
  <si>
    <t>2025年度杞县泥沟乡后泥村人居环境项目</t>
  </si>
  <si>
    <t>泥沟乡后泥村</t>
  </si>
  <si>
    <t>将20万市派第一书记资金用于修建后泥村下水管道以及购买配套设施等。</t>
  </si>
  <si>
    <t>2025年度杞县泥沟乡圈章村人居环境项目</t>
  </si>
  <si>
    <t>泥沟乡圈章村</t>
  </si>
  <si>
    <t>20万资金用于村内基础设施建设，提升公共服务设施、空心院整治、改造空闲地、修缮残垣断壁、路域治理等提高村民生活幸福度</t>
  </si>
  <si>
    <t>通过项目实施，行政村村容村貌、户容户貌在整体上将会得到显著提升，达到“三无一规范一眼净”的人居环境建设标准，改善村内居民生活环境，提升群众对巩固拓展脱贫攻坚与乡村振兴有效衔接工作的认可度和满意度，改变群众随意堆放杂物、丢弃垃圾、污水随意排放的不良习惯，引导群众树立讲究卫生的生活习惯。</t>
  </si>
  <si>
    <t>项目建设实施期间有非专业性劳务工作要尽可能使用本村及周边行政村的脱贫享受政策户和三类监测对象家庭中的有劳动能力的人员参与务工，增加群众的经济收入。</t>
  </si>
  <si>
    <t>2025年度杞县泥沟乡前小村人居环境项目</t>
  </si>
  <si>
    <t>泥沟乡前小村</t>
  </si>
  <si>
    <t>20万元用于人居环境整体提升，为泥沟乡前小村改造提升公共服务设施、空心院整治、改造空闲地、修缮残垣断壁、路域治理等。</t>
  </si>
  <si>
    <t>2025年度杞县泥沟乡后小村人居环境项目</t>
  </si>
  <si>
    <t>泥沟乡后小村</t>
  </si>
  <si>
    <t>2025年度杞县泥沟乡马周村村组道路建设项目</t>
  </si>
  <si>
    <t>泥沟乡马周村</t>
  </si>
  <si>
    <t>项目修建村组道路，标准C30混凝土路面，厚15公分，面积28000平方米。</t>
  </si>
  <si>
    <t>2025年度杞县泥沟乡党寨村村组道路建设项目</t>
  </si>
  <si>
    <t>泥沟乡党寨村</t>
  </si>
  <si>
    <t>项目修建村组道路，标准C30混凝土路面，厚15公分，面积24500平方米。</t>
  </si>
  <si>
    <t>2025年度杞县泥沟乡焦喇村村组道路建设项目</t>
  </si>
  <si>
    <t>泥沟乡焦喇村</t>
  </si>
  <si>
    <t>项目修建村组道路，标准C30混凝土路面，厚15公分，面积16000平方米。</t>
  </si>
  <si>
    <t>2025年度杞县裴村店乡司岗村村组道路建设项目</t>
  </si>
  <si>
    <t>裴村店乡司岗村</t>
  </si>
  <si>
    <t>修建C30混凝土路面，厚15公分，村内道路长3000米，宽3-4米，预计11000平方米。</t>
  </si>
  <si>
    <t>项目建成后将使村内次干道与主干道公路相连接，方便群众出行，降低农产品流通成本，提高人民幸福感，吸引工商资本前来投资兴业。</t>
  </si>
  <si>
    <t>通过建设完成村中主干道道路硬化，解决村内部分道路硬化的问题，方面群众出行，便捷群众生产活动，减少生产成本，间接提高群众生产经营收入。</t>
  </si>
  <si>
    <t>2025年度杞县裴村店乡吕东村村组道路建设项目</t>
  </si>
  <si>
    <t>裴村店乡吕东村</t>
  </si>
  <si>
    <t>修建C30混凝土路面，厚15公分，村内道路长2600米，宽3-4米，预计10000平方米。</t>
  </si>
  <si>
    <t>2025年度杞县裴村店乡李岗村村组道路建设项目</t>
  </si>
  <si>
    <t>裴村店乡李岗村</t>
  </si>
  <si>
    <t>项目修建村内道路加宽，标准C30混凝土路面，厚12公分，施工面积2300平方米。</t>
  </si>
  <si>
    <t>2025年度杞县裴村店乡贺营村村组道路建设项目</t>
  </si>
  <si>
    <t>裴村店乡贺营村</t>
  </si>
  <si>
    <t>项目修建标准C30混凝土路面，厚12公分，施工面积2300平方米。</t>
  </si>
  <si>
    <t>2025年度杞县裴村店乡鹿台岗村村组道路建设项目</t>
  </si>
  <si>
    <t>裴村店乡鹿台岗村</t>
  </si>
  <si>
    <t>2025年度杞县平城双楼村组道路建设项目</t>
  </si>
  <si>
    <t>平城乡双楼村</t>
  </si>
  <si>
    <t>按照C30标准厚15厘米建设村内道路，共15000平方米。</t>
  </si>
  <si>
    <t>2025年度杞县平城白北村组道路建设项目</t>
  </si>
  <si>
    <t>按照C30标准厚15厘米建设村内道路，共8500平方米。</t>
  </si>
  <si>
    <t>2025年度杞县平城谭寨村组道路建设项目</t>
  </si>
  <si>
    <t>平城乡谭寨村</t>
  </si>
  <si>
    <t>按照C30标准厚15厘米建设村内道路，共12000平方米。</t>
  </si>
  <si>
    <t>2025年度杞县平城秦丰村组道路建设项目</t>
  </si>
  <si>
    <t>平城乡秦丰村</t>
  </si>
  <si>
    <t>2025年度杞县平城乡聂庄村村组道路建设项目</t>
  </si>
  <si>
    <t>平城乡聂庄村</t>
  </si>
  <si>
    <t>按照C30标准厚15厘米建设村内道路，共18000平方米。</t>
  </si>
  <si>
    <t>2025年度杞县沙沃乡逍遥寨村村组道路建设项目</t>
  </si>
  <si>
    <t>沙沃乡逍遥寨村</t>
  </si>
  <si>
    <t>项目修建村组道路，标准C30混凝土路面，厚15公分，第一段面积800平方米（200*4），第二段面积3000平方米（1000*3），共计面积3800平方米。</t>
  </si>
  <si>
    <t>2025年度杞县沙沃乡王大夫庄村村组道路建设项目</t>
  </si>
  <si>
    <t>排水渠长320米*4道共计1280米。东西道路：长370米*4米宽共计1480平方米。 南北道路：长100米*宽3米共计300平方米。道路总计3060平方米。</t>
  </si>
  <si>
    <t>项目实施后，产业园区配套设施将得到进一步完善，不仅方便群众出行，还便于农产品运输，促进农产品销售，增加农村人口收入，改善村内生态环境，群众对项目实施效果满意。</t>
  </si>
  <si>
    <t>产业园区道路项目依托产业园区的优势，形成规模化优势，着力解决部分脱贫户及监测对象剩余劳动力的就业问题，实现集体经济增收，带动脱贫户及监测对象务工增收。</t>
  </si>
  <si>
    <t>2025年度杞县柿园乡东营村村组道路建设项目</t>
  </si>
  <si>
    <t>柿园乡东营村</t>
  </si>
  <si>
    <t>C30标准道路11200平方米，宽4米，长2800米。</t>
  </si>
  <si>
    <t>项目建成后将使主要生活道路与管理区主干公路相连接，方便群众出行，降低农产品流通成本，提高人民幸福感，吸引工商资本前来投资兴业。</t>
  </si>
  <si>
    <t>2025年度杞县柿园乡刘黑塔村村组道路建设项目</t>
  </si>
  <si>
    <t>柿园乡刘黑塔村</t>
  </si>
  <si>
    <t>C30标准道路20000平方米，宽4米，长5000米。</t>
  </si>
  <si>
    <t>2025年度杞县柿园乡杨庄村村组道路建设项目</t>
  </si>
  <si>
    <t>柿园乡杨庄村</t>
  </si>
  <si>
    <t>C30标准道路8000平方米，宽4米，长2000米。</t>
  </si>
  <si>
    <t>有草图</t>
  </si>
  <si>
    <t>2025年度杞县柿园乡魏堂村村组道路建设项目</t>
  </si>
  <si>
    <t>柿园乡魏堂村</t>
  </si>
  <si>
    <t>C30标准道路10500平方米，宽3,5米，长3000米。</t>
  </si>
  <si>
    <t>2025年度杞县柿园乡府里庄村村组道路建设项目</t>
  </si>
  <si>
    <t>柿园乡府里庄村</t>
  </si>
  <si>
    <t>C30标准道路12600平方，4m宽，3600m长。</t>
  </si>
  <si>
    <t>2025年度杞县柿园乡中囤村村组道路建设项目</t>
  </si>
  <si>
    <t>C30标准道路12000平方，宽4米，长3000米。</t>
  </si>
  <si>
    <t>2025年度杞县苏木乡滩上村村组道路建设项目</t>
  </si>
  <si>
    <t>滩上村</t>
  </si>
  <si>
    <t>修建C30标准，15厘米厚的水泥路，共计4000平方米。</t>
  </si>
  <si>
    <t>项目实施后，方便群众出行，便与农产品运输，促进农产品销售，增加贫困人口收入，改善村内生态环境，贫困群众对项目预期实施效果较为满意。</t>
  </si>
  <si>
    <t>2025年度杞县苏木乡刘黄庄村组道路建设项目</t>
  </si>
  <si>
    <t>刘黄庄</t>
  </si>
  <si>
    <t>修建C30标准，15厘米厚的水泥路，共计7800平方米。</t>
  </si>
  <si>
    <t>2025年度杞县苏木乡孙路口村村组道路建设项目</t>
  </si>
  <si>
    <t>孙路口村</t>
  </si>
  <si>
    <t>修建C30标准，15厘米厚的水泥路，共计27200平方米。</t>
  </si>
  <si>
    <t>2025年度杞县五里河镇李见庄村村组道路建设项目</t>
  </si>
  <si>
    <t>五里河镇李见庄村</t>
  </si>
  <si>
    <t>新建C30标准村内道路，15公分厚的水泥路。共计9790平方米。</t>
  </si>
  <si>
    <t>经过建设规划期项目的逐步实施，预计粮食和蔬菜总产量、农民人均纯收入将有大幅度的增长，农业产业结构得到改善，收入结构得到合理优化，建立农民增收长效机制。</t>
  </si>
  <si>
    <t>2025年度杞县五里河镇双龙村村组道路建设项目</t>
  </si>
  <si>
    <t>五里河镇双龙村</t>
  </si>
  <si>
    <t>新建C30标准村内道路，15公分厚的水泥路。共计6000平方米。</t>
  </si>
  <si>
    <t>2025年度杞县五里河镇八卦亭村村组道路建设项目</t>
  </si>
  <si>
    <t>新建C30标准村内道路，15公分厚的水泥路。共计8800平方米。</t>
  </si>
  <si>
    <t>2025年度杞县五里河镇土楼村村组道路建设项目</t>
  </si>
  <si>
    <t>五里河镇土楼村</t>
  </si>
  <si>
    <t>新建C30标准村内道路，15公分厚的水泥路。共计10835平方米。</t>
  </si>
  <si>
    <t>2025年度杞县五里河镇坟角村村组道路建设项目</t>
  </si>
  <si>
    <t>五里河镇坟角村</t>
  </si>
  <si>
    <t>新建C30标准村内道路，15公分厚的水泥路。共计9000平方米。</t>
  </si>
  <si>
    <t>2025年度杞县五里河镇杨庄村村组道路建设项目</t>
  </si>
  <si>
    <t>五里河镇杨庄村</t>
  </si>
  <si>
    <t>新建C30标准村内道路，15公分厚的水泥路。共计5500平方米。</t>
  </si>
  <si>
    <t>2025年度杞县西寨乡薛庄村村组道路建设项目</t>
  </si>
  <si>
    <t>西寨乡薛庄村</t>
  </si>
  <si>
    <t>项目修建村组道路，标准C30混凝土路面，厚15公分，面积9276平方米。</t>
  </si>
  <si>
    <t>2025年度杞县西寨乡赵寨村村组道路建设项目</t>
  </si>
  <si>
    <t>西寨乡潘楼村</t>
  </si>
  <si>
    <t>项目修建村组道路，标准C30混凝土路面，厚15公分，面积13782平方米。</t>
  </si>
  <si>
    <t>2025年度杞县邢口镇潘屯（冷屯）村村组道路建设项目</t>
  </si>
  <si>
    <t>邢口镇潘屯（冷屯）村</t>
  </si>
  <si>
    <t>按照C30标准厚15厘米建设村内道路，共7613平方米。</t>
  </si>
  <si>
    <t>2025年度杞县邢口镇黄寨村村组道路建设项目</t>
  </si>
  <si>
    <t>邢口镇黄寨村</t>
  </si>
  <si>
    <t>按照C30标准厚15厘米建设村内道路，共5400平方米。</t>
  </si>
  <si>
    <t>2025年度杞县邢口镇小河寨村村组道路建设项目</t>
  </si>
  <si>
    <t>按照C30标准厚15厘米建设村内道路，共10000平方米。</t>
  </si>
  <si>
    <t>2025年度杞县邢口镇姜楼村村组道路建设项目</t>
  </si>
  <si>
    <t>邢口镇姜楼村</t>
  </si>
  <si>
    <t>按照C30标准厚15厘米建设村内道路，共5000平方米。</t>
  </si>
  <si>
    <t>2025年度杞县邢口镇草市村村组道路建设项目</t>
  </si>
  <si>
    <t>邢口镇草市村</t>
  </si>
  <si>
    <t>按照C30标准厚15厘米建设村内道路，共2300平方米。</t>
  </si>
  <si>
    <t>2025年度杞县邢口镇谢寨村村组道路建设项目</t>
  </si>
  <si>
    <t>邢口镇谢寨村</t>
  </si>
  <si>
    <t>按照C30标准厚15厘米建设村内道路，共7000平方米。</t>
  </si>
  <si>
    <t>2025年度杞县邢口镇杨楼村村组道路建设项目</t>
  </si>
  <si>
    <t>邢口镇杨楼村</t>
  </si>
  <si>
    <t>2025年度杞县阳堌镇常寺村村组道路建设项目</t>
  </si>
  <si>
    <t>阳堌镇常寺村</t>
  </si>
  <si>
    <t>按照C30标准厚15厘米建设村内道路，15公分厚的水泥路，共18000平方米。</t>
  </si>
  <si>
    <t>2025年度杞县阳堌镇东营村村组道路建设项目</t>
  </si>
  <si>
    <t>阳堌镇东营村</t>
  </si>
  <si>
    <t>项目修建村组道路，标准C30混凝土路面，厚15公分，长5.93公里，宽4.5米，面积17667平方米。</t>
  </si>
  <si>
    <t>2025年杞县阳堌镇小岗村村组道路建设项目</t>
  </si>
  <si>
    <t>阳堌镇小岗村</t>
  </si>
  <si>
    <t>按照C30标准，15公分厚的水泥路，每村修建1400平方米，共计5600平方米。</t>
  </si>
  <si>
    <t>2025年杞县阳堌镇陆庄村村组道路建设项目</t>
  </si>
  <si>
    <t>阳堌镇陆庄村</t>
  </si>
  <si>
    <t>2025年杞县阳堌镇西杨庄村村组道路建设项目</t>
  </si>
  <si>
    <t>阳堌镇西杨庄村</t>
  </si>
  <si>
    <t>2025年杞县阳堌镇七岗南村村组道路建设项目</t>
  </si>
  <si>
    <t>阳堌镇七岗南村</t>
  </si>
  <si>
    <t>2025年度杞县圉镇镇圉南村村组道路建设项目</t>
  </si>
  <si>
    <t>圉镇镇圉南村</t>
  </si>
  <si>
    <t>按照C30标准厚15厘米建设村内道路，共12658平方米。</t>
  </si>
  <si>
    <t>项目建设村内道路12658平方米，方便群众出行，便于农产品运输，促进农产品销售，增加脱贫人口收入，改善村内生态环境，脱贫群众对项目实施效果满意。</t>
  </si>
  <si>
    <t>通过改善交通条件，有利于招商引资，鼓励企业流转土地，引导脱贫群众务工，增加脱贫群众收入，有利于带动村级集体经济增加收入。还有利于农业产业结构的调整，全村产业结构得到合理优化，建立农民增收长效机制。</t>
  </si>
  <si>
    <t>2025年度杞县圉镇镇荆岗村村组道路建设项目</t>
  </si>
  <si>
    <t>圉镇镇荆岗村</t>
  </si>
  <si>
    <t>按照C30标准厚15厘米建设村内道路，共8170平方米。</t>
  </si>
  <si>
    <t>项目建设村内道路8170平方米，方便群众出行，便于农产品运输，促进农产品销售，增加脱贫人口收入，改善村内生态环境，脱贫群众对项目实施效果满意。</t>
  </si>
  <si>
    <t>2025年度杞县圉镇镇前刘村村组道路建设项目</t>
  </si>
  <si>
    <t>圉镇镇前刘村</t>
  </si>
  <si>
    <t>修建村内道路5230平方米，混凝土C30标准厚，厚度15厘米。</t>
  </si>
  <si>
    <t>项目建设村内道路5230平方米，方便群众出行，便于农产品运输，促进农产品销售，增加脱贫人口收入，改善村内生态环境，脱贫群众对项目实施效果满意。</t>
  </si>
  <si>
    <t>通过改善交通条件，有利于招商引资，鼓励企业流转土地，引导贫困群众务工，增加贫困群众收入，有利于带动村级集体经济增加收入。还有利于农业产业结构的调整,全村产业结构得到合理优化,建立农民增收长效机。</t>
  </si>
  <si>
    <t>2025年度杞县圉镇镇后刘村村组道路建设项目</t>
  </si>
  <si>
    <t>圉镇镇后刘村</t>
  </si>
  <si>
    <t>修建村内道路6980平方米，混凝土C30标准厚，厚度15厘米。</t>
  </si>
  <si>
    <t>项目建设村内道路6980平方米，方便群众出行，便于农产品运输，促进农产品销售，增加脱贫人口收入，改善村内生态环境，脱贫群众对项目实施效果满意。</t>
  </si>
  <si>
    <t>2025年度杞县圉镇镇圉北村村组道路建设项目</t>
  </si>
  <si>
    <t>圉镇镇圉北村</t>
  </si>
  <si>
    <t>修建村内道路6000平方米，混凝土C30标准厚，厚度15厘米。</t>
  </si>
  <si>
    <t>项目建设村内道路6000平方米，方便群众出行，便于农产品运输，促进农产品销售，增加脱贫人口收入，改善村内生态环境，脱贫群众对项目实施效果满意。</t>
  </si>
  <si>
    <t>2025年度杞县圉镇镇江庄村村组道路建设项目</t>
  </si>
  <si>
    <t>圉镇镇江庄村</t>
  </si>
  <si>
    <t>修建村内道路1500平方米，混凝土C30标准厚，厚度15厘米。</t>
  </si>
  <si>
    <t>项目建设村内道路1500平方米，方便群众出行，便于农产品运输，促进农产品销售，增加脱贫人口收入，改善村内生态环境，脱贫群众对项目实施效果满意。</t>
  </si>
  <si>
    <t>2025年度杞县竹林乡梁寨村人居环境整治提升项目</t>
  </si>
  <si>
    <t>人居环境整体提升，为竹林乡梁寨村改造提升公共服务设施、人居环境提升，路面加宽，增加路边彩砖，花池，改造空闲地、修缮残垣断壁、路域治理等</t>
  </si>
  <si>
    <t>引导促进村民转变思想，自觉摒弃乱堆乱放、乱倾倒污水垃圾陋习，树立良好的环境观念，提升人居环境，打造舒适悠闲生活区。</t>
  </si>
  <si>
    <t>项目的实施明显改善提升梁寨村的人居环境，为建设生态宜居的美丽乡村奠定基础，进一步巩固拓展脱贫攻坚成果，有效衔接乡村振兴。村容村貌和户容户貌的改善，会进一步引导广大群众改变生活习惯，树立讲究卫生的良好习惯，有效提升群众的思想素质和精神面貌。</t>
  </si>
  <si>
    <t>2025年度杞县竹林乡安桥村村组道路建设项目</t>
  </si>
  <si>
    <t>竹林乡安桥村</t>
  </si>
  <si>
    <t>按照C30标准厚16厘米建设村内道路，道路长500米， 宽2.5米，共1250平方米。</t>
  </si>
  <si>
    <t>项目建设村内道路1250平方米，方便群众出行，便于农产品运输，促进农产品销售，增加脱贫人口收入，改善村内生态环境，脱贫群众对项目实施效果满意。</t>
  </si>
  <si>
    <t>通过改善交通条件，有利于招商引资，鼓励企业流转土地，引导脱贫群众务工，增加脱贫群众收入，有利于带动村级集体经济增加收入。还有利于农业产业结构的调整,全村产业结构得到合理优化,建立农民增收长效机制。</t>
  </si>
  <si>
    <t>2025年度杞县竹林乡郭屯村村组道路建设项目</t>
  </si>
  <si>
    <t>竹林乡郭屯村</t>
  </si>
  <si>
    <t>按照C30标准厚16厘米建设村内道路，道路长416.5米， 宽3米，共1250平方米。</t>
  </si>
  <si>
    <t>2025年度杞县竹林乡许村岗村村组道路建设项目</t>
  </si>
  <si>
    <t>竹林乡许村岗村</t>
  </si>
  <si>
    <t>按照C30标准厚15厘米建设村内道路，共5072平方米。</t>
  </si>
  <si>
    <t>2025年度杞县竹林乡郑寨村村组道路建设项目</t>
  </si>
  <si>
    <t>按照C30标准厚15厘米建设村内道路，3米宽道路，长2600米，共7800平方米。</t>
  </si>
  <si>
    <t>项目建设村内道路 7800平方米，方便群众出行，便于农产品运输，促进农产品销售，增加脱贫人口收入，改善村内生态环境，脱贫群众对项目实施效果满意。</t>
  </si>
  <si>
    <t>2025年度杞县竹林乡宋寨村村组道路建设项目</t>
  </si>
  <si>
    <t>竹林乡宋寨村</t>
  </si>
  <si>
    <t>按照C30标准厚15厘米，建设村内道路三条，其中：4米宽道路1500米、3.5米宽道路300米、3米宽道路2765米，共15345平方米。</t>
  </si>
  <si>
    <t>项目建设村内道路15345平方米，方便群众出行，便于农产品运输，促进农产品销售，增加脱贫人口收入，改善村内生态环境，脱贫群众对项目实施效果满意。</t>
  </si>
  <si>
    <t>2025年度杞县竹林乡于堂村村组道路建设项目</t>
  </si>
  <si>
    <t>竹林乡于堂村</t>
  </si>
  <si>
    <t>按照C30标准厚15厘米建设村内道路，4米宽道1000米，共4000平方米。</t>
  </si>
  <si>
    <t>项目建设村内道路4000平方米，方便群众出行，便于农产品运输，促进农产品销售，增加脱贫人口收入，改善村内生态环境，脱贫群众对项目实施效果满意。</t>
  </si>
  <si>
    <t>2025年度杞县宗店乡常营村村组道路建设项目</t>
  </si>
  <si>
    <t>宗店乡常营村</t>
  </si>
  <si>
    <t>修建C30标准混凝土道路，约5000平方米。</t>
  </si>
  <si>
    <t>2025年度杞县宗店乡陈林村村组道路建设项目</t>
  </si>
  <si>
    <t>宗店乡陈林村</t>
  </si>
  <si>
    <t>修建C30标准混凝土道路，约6000平方米。</t>
  </si>
  <si>
    <t>通过改善交通条件，有利于招商引资，引导贫困群众务工，增加贫困群众收入，有利于带动村级集体经济增加收入。</t>
  </si>
  <si>
    <t>2025年度杞县宗店乡汤庄村村组道路建设项目</t>
  </si>
  <si>
    <t>宗店乡汤庄村</t>
  </si>
  <si>
    <t>2025年度杞县阳堌镇常寺村道路建设项目</t>
  </si>
  <si>
    <t>新建C25标准水泥路，长623米，厚16厘米，面积共计2223平方米。</t>
  </si>
  <si>
    <t>通过项目建设将极大地促进当地农村经济发展，改善农村基础设施建设、保障当地群众的出行需要，同时大大加快了当地产业的开发和利用，带动农户增加收入、促进当地经济持续发展等，也可以就近转移农村剩余劳动力，增加农户的收入。项目有效的促进当地交通、运输、服务行业的发展。</t>
  </si>
  <si>
    <t>杞县宗教局</t>
  </si>
  <si>
    <t>2025年度杞县崔林林场基础设施建设项目</t>
  </si>
  <si>
    <t>杞县崔林林场</t>
  </si>
  <si>
    <t>拟新修3m宽混凝土道路，16cm厚混凝土面层，道路长1680米，总面积5161平方米。</t>
  </si>
  <si>
    <t>就业项目类5个</t>
  </si>
  <si>
    <t>2025年度杞县致富带头人技能培训项目</t>
  </si>
  <si>
    <t>就业扶贫</t>
  </si>
  <si>
    <t>对致富带头人进行电商扶贫、农业技术、畜牧养殖业专业技能培训。</t>
  </si>
  <si>
    <t>通过致富带头人培训，使他们掌握种养殖方面的技术，实现致富带头人带领脱贫户（含监测帮扶对象家庭）发家致富，稳定增收脱贫。</t>
  </si>
  <si>
    <t>预计500多户脱贫户（含监测帮扶对象家庭）实现就业、增加收入、实现脱贫户（含监测帮扶对象家庭）稳定增收脱贫。</t>
  </si>
  <si>
    <t>2025年1月至2025年12月</t>
  </si>
  <si>
    <t>2025年度杞县“雨露计划”短期技能培训项目</t>
  </si>
  <si>
    <t>对脱贫家庭（含监测帮扶对象家庭）参加短期技能培训给予补助</t>
  </si>
  <si>
    <t>对获得结业证书和国家承认的技能等级证书（或职业资格证书）一年内的脱贫家庭（含监测帮扶对象家庭）给予职业技能培训补助</t>
  </si>
  <si>
    <t>每名享受职业技能培训补助的脱贫家庭（含监测帮扶对象家庭）受益1500元、1800元或2000元</t>
  </si>
  <si>
    <t>2025年度杞县人社公益岗补助项目</t>
  </si>
  <si>
    <t>对全县符合条件的脱贫户（含监测帮扶对象家庭）参加公益岗人员进行补贴。</t>
  </si>
  <si>
    <t>脱贫户（含监测帮扶对象家庭）参加村内公益岗，增强自身发展动力，通过劳动增加收入。</t>
  </si>
  <si>
    <t>杞县人社局</t>
  </si>
  <si>
    <t>2025年度杞县农业农村公益岗补助项目</t>
  </si>
  <si>
    <t>2025年度杞县就业交通补助项目</t>
  </si>
  <si>
    <t>对全县符合条件跨省就业的脱贫劳动力（含监测帮扶对象）人员给予一次性交通补助</t>
  </si>
  <si>
    <t>为脱贫户（含监测帮扶对象家庭）外出打工交通费用进行补助。</t>
  </si>
  <si>
    <t>各乡镇</t>
  </si>
  <si>
    <t>巩固三保障成果类2个</t>
  </si>
  <si>
    <t>2024年秋季杞县“雨露计划”职业教育补贴项目</t>
  </si>
  <si>
    <t>教育扶贫</t>
  </si>
  <si>
    <t>对贫困家庭子女和青壮年劳动力接受全日制中高等职业教育的733名脱贫家庭（含监测帮扶对象家庭）学生给予职业教育培训补助</t>
  </si>
  <si>
    <t>每名享受职业教育培训补助的脱贫家庭（含监测帮扶对象家庭）学生每学期受益1500元</t>
  </si>
  <si>
    <t>2025年1月至2025年6月</t>
  </si>
  <si>
    <t>2025年春季杞县“雨露计划”职业教育补贴项目</t>
  </si>
  <si>
    <t>对贫困家庭子女和青壮年劳动力接受全日制中高等职业教育的800名脱贫家庭（含监测帮扶对象家庭）学生给予职业教育培训补助</t>
  </si>
  <si>
    <t>2025年6月至2025年12月</t>
  </si>
  <si>
    <t>项目管理费1个</t>
  </si>
  <si>
    <t>2025年度杞县项目管理费</t>
  </si>
  <si>
    <t>项目管理费</t>
  </si>
  <si>
    <t>对项目预算、勘察、设计、监理、验收等费用</t>
  </si>
  <si>
    <t>对项目预算、勘察、设计、监理、验收等保障项目顺利实施</t>
  </si>
  <si>
    <t>对项目预算、勘察、设计、监理、验收等，使扶贫资金发挥效益最大化。</t>
  </si>
  <si>
    <t>论证单位</t>
  </si>
  <si>
    <t>利用财政衔接资金50万元，预计增加村集体年收益为投资额的6%（3万元）。同时冷库建成后有效缓解周边蔬菜大棚种植户农产品存储压力。</t>
  </si>
  <si>
    <t>工信局</t>
  </si>
  <si>
    <t>依托金马禽业养鸡优势，建设饲料加工厂房，800平方，及购买饲料粉碎设备等配套设施，租赁给金马禽业合作社，年租赁费为投入资金的6%。</t>
  </si>
  <si>
    <t>一是通过就业务工形式带动群众增收致富，年预计增加带动脱贫户和监测户就业2-4人，每人每年工资20000元左右；二是可带动周边一般农户3-5人参与务工，每年增加收入20000元左右。</t>
  </si>
  <si>
    <t>农业农村</t>
  </si>
  <si>
    <t xml:space="preserve">产业发展 </t>
  </si>
  <si>
    <t>成本指标：①经济成本指标：工程建成成本（万元≤）50万元；②社会成本指标：不会对社会发展产生负面影响，不会对公共福利产生负面影响；③生态环境成本指标：不会对生态环境产生负面影响。</t>
  </si>
  <si>
    <t>建设占地面积800平方米的仓库一座。通过项目实施，可安排当地脱贫户、监测对象等低收入群众参与务工，每人每天工资50-100元。可增加村集体经济收入，按照年化收益率6%作为收益资金。</t>
  </si>
  <si>
    <t>效益指标：①经济效益指标：带动脱贫人口收入≥6000元，带动一般农户就业≥1000元；②社会效益指标：带动脱贫人口数量≥1人，带动一般农户数量≥20人；③可持续影响指标：基础设施持续使用年限≥20年，工程设计使用年限≥20年。</t>
  </si>
  <si>
    <t>购买自动投料设，施搅拌机、灌装机等设备。项目的实施将增加脱贫群众和村集体经济收入。收益资金开发公益岗，培育低收入人群群众发展生产的基本能力，从而促进农户的收入增加。收益资金发展公益事业，提升人居环境。项目建成后，年收益率不低于财政投入资金的6%。</t>
  </si>
  <si>
    <t>投新建农副产品仓储分拣中心1个，占地6.5亩，建设钢结构仓库1栋，设地磅1台，叉车2台，铲车1台，配货物架1200个，大蒜分拣机2台，洋葱分拣机2台，配套机房1处。农副产品仓储分拣中心建成后，可为当地的脱贫户提供就业岗位，每年可以带动周边5000余亩的农副产品仓储物流。</t>
  </si>
  <si>
    <t>50万财政衔接资金用于建设仓库一座。厂房建成以后，租赁给杞县利文农作物种植专业合作社，采取固定年收益6%的方式带动脱贫户及监测户增收。项目的实施将增加脱贫群众和村集体经济收入。收益资金开发公益岗，培养低收入人群群众发展生产的基本能力，从而促进农户的收入增加。收益资金发展公益事业，提升人居环境。</t>
  </si>
  <si>
    <t>年收益率不低于财政投入资金的6%，经济效益十分可观，
项目的实施将增加脱贫群众和村集体经济收入。收益资金开发公益岗，
培育低收入人群群众发展生产的基本能力，从而促进农户的收入增加。
收益资金发展公益事业，提升人居环境</t>
  </si>
  <si>
    <t>产业项目</t>
  </si>
  <si>
    <t>新建厂房600平方。项目实施后，财政资金建设的资产权属归属裴村店村村民委员会，财政资金投入的收益按照不低于投入的6%计算，在本项目效益显著的情况下，可带动贫困户及农民发展产业。</t>
  </si>
  <si>
    <t>增加村集体收入3万余元，预计带贫30人。</t>
  </si>
  <si>
    <t>项目资金用于新建钢结构厂房1100平方米。通过项目实施，可发展白北村中药种植产业，带动村民务工就业。资产投资收益每年按照投入资金的年化收益率6%为收益资金，预计每年增加村集体收益资金3万元。在项目运营期间，优先安排有劳动能力的脱贫户与监测户务工增收。</t>
  </si>
  <si>
    <t>新建露天蔬菜棚架100亩。利用村合作社做露地棚架蔬菜种植，按照投资额6%回馈村集体，增加村集体经济收益。示范带动沙北村群众发展蔬菜种植，和带动周边群众务工增收，带动脱贫户就业日收入50-150元/人，蔬菜种植年收益约2万元/亩，以达到增产增收的目标。</t>
  </si>
  <si>
    <t>燕寨</t>
  </si>
  <si>
    <t>带动村民务工，实现村民家门口就业；壮大村集体经济，丰富村内经济结构；上交部分利润，助力乡村振兴。项目群众满意度达到85%以上。项目群众满意度达到85%以上。</t>
  </si>
  <si>
    <t>陈寨投入50万元、燕寨投入50万元，带动陈寨、燕寨村附近村民务工，实现群众家门口就业，壮大村集体经济，上交收益分红，用于脱贫群众、监测户帮扶和小型公益设施修建。</t>
  </si>
  <si>
    <t>毛岗村</t>
  </si>
  <si>
    <t>新建工艺品生产厂房900平方米。通过项目实施进一步扩大开封兮岑工艺品有限公司的生产规模，以产业带动效应带动本村经济发展，带动就业，增加脱贫人口收入，项目每年6%的固定收益有利于带动村级集体经济增加收入，壮大村集体经济。</t>
  </si>
  <si>
    <t>通过项目实施进一步扩大开封兮岑工艺品有限公司的生产规模，以产业带动效应带动本村经济发展，带动就业，增加脱贫人口收入，壮大村集体经济，预计项目每年产生3万元收益。</t>
  </si>
  <si>
    <t>产业发展（村集体经济）</t>
  </si>
  <si>
    <t>建设蔬菜大棚17座，大棚长75米、宽8米，肩宽1.6米、棚高3.5米，每座大棚建设面积600平方米。该项目实施后形成的固定资产归属东程寨村集体所有，通过“农户租用+务工”的形式产生收益，建成后由本村农户承包或参与种植，每年按照资金50万元的6%收益金上交东程寨村委，预计增加村集体经济收入3万元。</t>
  </si>
  <si>
    <t>项目建设农产品加工存储车间厂房400平方米。项目实施后将厂房出租每年以不低于投资金额6%进行收益，经济效益客观；同时带动当地脱贫户增收发展。</t>
  </si>
  <si>
    <t>新建两座面积约1200平方米工厂，预设8条标准化生产线。建设内容包括主体钢结构、设备机器、墙板保温材料等标准化养殖设备及生产配套实施。项目实施后，黄二庄村集体经济每年保底收益3万元。积极带动当地脱贫户及农民发展经济，增加收入。</t>
  </si>
  <si>
    <t>计划在郑寨村建设一个面积1000平方米左右的厂房，涵盖土方、屋顶、墙壁、门窗、防火墙、地面地坪建设及其相关配套设施等。项目实施后，年收益率不低于6%，郑寨村按照当年的村集体经济收入分配方案进行分配使用，一部分用于村集体发展，壮大村集体经济；一部分用于带动脱贫户和监测户增收，巩固脱贫成果。</t>
  </si>
  <si>
    <t>建设3个蔬菜大棚，预计占地面积6667平方米。棚高5米，四周建设棉被墙，配套设施钢管，混凝土喷淋设备，地埋管等。3个大棚为流转土地的群众提供稳定的租金收益，每座大棚每年预计收入8-10万，对不能全职投入到劳动生产的农户提供务工岗位，增加宋庄村集体经济收入。</t>
  </si>
  <si>
    <t>规划占地3亩，建设一座面积200平方左右的冷库及其配套设施。预计可以带动三名农户就业，带动村民增收，增加村集体年收益为投资额的6%（3万元）。同时冷库建成后有效缓解周边蔬菜大棚种植户农产品存储压力。</t>
  </si>
  <si>
    <t>齐东村</t>
  </si>
  <si>
    <t>采取投资收益的运营方式，将衔接资金50万元投入到杞县德赢农作物种植专业合作社，用于扩大经营规模，每年给予齐东村委会3万元收益。</t>
  </si>
  <si>
    <t>苏木村</t>
  </si>
  <si>
    <t>采取投资收益的运营方式，将衔接资金50万元投入到苏木乡冷库，用于扩大冷库的经营规模，每年给予苏木村委会3万元收益。</t>
  </si>
  <si>
    <t>入股至河南索桐贸易有限公司，新建一座长35米、宽40米，面积约1400平方米，工厂预设4条标准化生产线。建设内容包括主体墙面结构、设备机器、室内布局等标准化食品无尘车间及生产配套实施。</t>
  </si>
  <si>
    <t>通过项目实施，带动村内脱贫群众或监测对象就近就业，预计每人可增加年收入不低于6000元。</t>
  </si>
  <si>
    <t>50万用于建设1000平方米的服装厂厂房、建筑硬化设施等，租赁至服装厂。</t>
  </si>
  <si>
    <t>年收益率不低于财政投入资金的6%，经济效益十分可观，项目的实施将能够为贫困户提供务工岗位，增加务工收入，增加脱贫群众和村集体经济收入。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</si>
</sst>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1">
    <font>
      <sz val="11"/>
      <color theme="1"/>
      <name val="宋体"/>
      <charset val="134"/>
      <scheme val="minor"/>
    </font>
    <font>
      <sz val="11"/>
      <color theme="1"/>
      <name val="宋体"/>
      <charset val="134"/>
    </font>
    <font>
      <sz val="11"/>
      <name val="宋体"/>
      <charset val="134"/>
    </font>
    <font>
      <sz val="11"/>
      <name val="宋体"/>
      <charset val="134"/>
      <scheme val="minor"/>
    </font>
    <font>
      <sz val="11"/>
      <color rgb="FFFF0000"/>
      <name val="宋体"/>
      <charset val="134"/>
      <scheme val="minor"/>
    </font>
    <font>
      <b/>
      <sz val="28"/>
      <name val="宋体"/>
      <charset val="134"/>
      <scheme val="minor"/>
    </font>
    <font>
      <b/>
      <sz val="12"/>
      <name val="宋体"/>
      <charset val="134"/>
      <scheme val="minor"/>
    </font>
    <font>
      <sz val="12"/>
      <name val="宋体"/>
      <charset val="134"/>
    </font>
    <font>
      <sz val="10"/>
      <name val="宋体"/>
      <charset val="134"/>
    </font>
    <font>
      <sz val="10"/>
      <name val="宋体"/>
      <charset val="134"/>
      <scheme val="minor"/>
    </font>
    <font>
      <sz val="11"/>
      <color rgb="FF000000"/>
      <name val="宋体"/>
      <charset val="134"/>
    </font>
    <font>
      <sz val="14"/>
      <name val="宋体"/>
      <charset val="134"/>
      <scheme val="minor"/>
    </font>
    <font>
      <sz val="12"/>
      <name val="宋体"/>
      <charset val="134"/>
      <scheme val="minor"/>
    </font>
    <font>
      <sz val="11"/>
      <color indexed="8"/>
      <name val="宋体"/>
      <charset val="134"/>
    </font>
    <font>
      <sz val="11"/>
      <color theme="1"/>
      <name val="宋体"/>
      <charset val="0"/>
    </font>
    <font>
      <sz val="12"/>
      <color theme="1"/>
      <name val="宋体"/>
      <charset val="134"/>
      <scheme val="minor"/>
    </font>
    <font>
      <b/>
      <sz val="14"/>
      <name val="宋体"/>
      <charset val="134"/>
      <scheme val="minor"/>
    </font>
    <font>
      <sz val="11"/>
      <name val="宋体"/>
      <charset val="0"/>
    </font>
    <font>
      <b/>
      <sz val="14"/>
      <name val="宋体"/>
      <charset val="134"/>
    </font>
    <font>
      <sz val="14"/>
      <name val="宋体"/>
      <charset val="134"/>
    </font>
    <font>
      <b/>
      <sz val="14"/>
      <color rgb="FFFFFF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Times New Roman"/>
      <charset val="0"/>
    </font>
  </fonts>
  <fills count="37">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6" borderId="14"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5" applyNumberFormat="0" applyFill="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8" fillId="0" borderId="0" applyNumberFormat="0" applyFill="0" applyBorder="0" applyAlignment="0" applyProtection="0">
      <alignment vertical="center"/>
    </xf>
    <xf numFmtId="0" fontId="29" fillId="7" borderId="17" applyNumberFormat="0" applyAlignment="0" applyProtection="0">
      <alignment vertical="center"/>
    </xf>
    <xf numFmtId="0" fontId="30" fillId="8" borderId="18" applyNumberFormat="0" applyAlignment="0" applyProtection="0">
      <alignment vertical="center"/>
    </xf>
    <xf numFmtId="0" fontId="31" fillId="8" borderId="17" applyNumberFormat="0" applyAlignment="0" applyProtection="0">
      <alignment vertical="center"/>
    </xf>
    <xf numFmtId="0" fontId="32" fillId="9" borderId="19" applyNumberFormat="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9" fillId="34" borderId="0" applyNumberFormat="0" applyBorder="0" applyAlignment="0" applyProtection="0">
      <alignment vertical="center"/>
    </xf>
    <xf numFmtId="0" fontId="39" fillId="35" borderId="0" applyNumberFormat="0" applyBorder="0" applyAlignment="0" applyProtection="0">
      <alignment vertical="center"/>
    </xf>
    <xf numFmtId="0" fontId="38" fillId="36" borderId="0" applyNumberFormat="0" applyBorder="0" applyAlignment="0" applyProtection="0">
      <alignment vertical="center"/>
    </xf>
  </cellStyleXfs>
  <cellXfs count="101">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0" fillId="0" borderId="0" xfId="0" applyFont="1" applyFill="1">
      <alignment vertical="center"/>
    </xf>
    <xf numFmtId="0" fontId="3" fillId="0" borderId="0" xfId="0" applyFont="1" applyFill="1" applyAlignment="1">
      <alignment horizontal="center" vertical="center"/>
    </xf>
    <xf numFmtId="0" fontId="1" fillId="0" borderId="0" xfId="0" applyFont="1" applyFill="1" applyAlignment="1">
      <alignment horizontal="center" vertical="center"/>
    </xf>
    <xf numFmtId="0" fontId="0" fillId="0" borderId="0" xfId="0"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0" fillId="0" borderId="0" xfId="0" applyFill="1">
      <alignment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9" fontId="1" fillId="0" borderId="1" xfId="0" applyNumberFormat="1" applyFont="1" applyFill="1" applyBorder="1" applyAlignment="1">
      <alignment horizontal="left" vertical="center" wrapText="1"/>
    </xf>
    <xf numFmtId="0" fontId="0" fillId="2"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1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176" fontId="14" fillId="0" borderId="1" xfId="0" applyNumberFormat="1" applyFont="1" applyFill="1" applyBorder="1" applyAlignment="1">
      <alignment horizontal="left" vertical="center" wrapText="1"/>
    </xf>
    <xf numFmtId="0" fontId="2" fillId="0" borderId="0" xfId="0" applyFont="1" applyFill="1" applyAlignment="1">
      <alignment horizontal="center" vertical="center"/>
    </xf>
    <xf numFmtId="0" fontId="1" fillId="0" borderId="0" xfId="0" applyFont="1" applyAlignment="1">
      <alignment horizontal="center" vertical="center" wrapText="1"/>
    </xf>
    <xf numFmtId="0" fontId="1" fillId="0" borderId="0" xfId="0" applyFont="1" applyBorder="1" applyAlignment="1">
      <alignment horizontal="center" vertical="center"/>
    </xf>
    <xf numFmtId="0" fontId="1" fillId="3" borderId="0" xfId="0" applyFont="1" applyFill="1" applyAlignment="1">
      <alignment horizontal="center" vertical="center" wrapText="1"/>
    </xf>
    <xf numFmtId="0" fontId="0" fillId="0" borderId="0" xfId="0" applyFont="1" applyAlignment="1">
      <alignment horizontal="center" vertical="center"/>
    </xf>
    <xf numFmtId="0" fontId="10" fillId="0" borderId="0" xfId="0" applyFont="1" applyFill="1" applyAlignment="1">
      <alignment horizontal="center" vertical="center"/>
    </xf>
    <xf numFmtId="0" fontId="0" fillId="0" borderId="0" xfId="0" applyAlignment="1">
      <alignment horizontal="center" vertical="center" wrapText="1"/>
    </xf>
    <xf numFmtId="0" fontId="4" fillId="0" borderId="0" xfId="0" applyFont="1" applyAlignment="1">
      <alignment horizontal="center" vertical="center" wrapText="1"/>
    </xf>
    <xf numFmtId="0" fontId="15"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5" fillId="3" borderId="0" xfId="0" applyFont="1" applyFill="1" applyBorder="1" applyAlignment="1">
      <alignment horizontal="center" vertical="center" wrapText="1"/>
    </xf>
    <xf numFmtId="0" fontId="0" fillId="3" borderId="0" xfId="0" applyFill="1" applyAlignment="1">
      <alignment horizontal="center" vertical="center" wrapText="1"/>
    </xf>
    <xf numFmtId="0" fontId="15" fillId="0" borderId="0" xfId="0" applyFont="1" applyBorder="1" applyAlignment="1">
      <alignment horizontal="center" vertical="center"/>
    </xf>
    <xf numFmtId="0" fontId="7" fillId="0" borderId="0" xfId="0" applyFont="1" applyFill="1" applyBorder="1" applyAlignment="1">
      <alignment horizontal="center" vertical="center"/>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xf>
    <xf numFmtId="0" fontId="0" fillId="0" borderId="0" xfId="0" applyAlignment="1">
      <alignment horizontal="center" vertical="center"/>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 fillId="0" borderId="1" xfId="0" applyFont="1" applyFill="1" applyBorder="1" applyAlignment="1">
      <alignment vertical="center" wrapText="1"/>
    </xf>
    <xf numFmtId="0" fontId="10" fillId="0" borderId="1" xfId="0" applyFont="1" applyFill="1" applyBorder="1" applyAlignment="1">
      <alignment horizontal="center" vertical="center"/>
    </xf>
    <xf numFmtId="9" fontId="2" fillId="0" borderId="1"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NumberFormat="1"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Border="1" applyAlignment="1">
      <alignment horizontal="center" vertical="center" wrapText="1"/>
    </xf>
    <xf numFmtId="0" fontId="1" fillId="5"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18" fillId="4" borderId="12" xfId="0" applyFont="1" applyFill="1" applyBorder="1" applyAlignment="1">
      <alignment horizontal="center" vertical="center" wrapText="1"/>
    </xf>
    <xf numFmtId="0" fontId="18" fillId="4" borderId="13"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1" xfId="0" applyFont="1" applyBorder="1">
      <alignment vertical="center"/>
    </xf>
    <xf numFmtId="0" fontId="1" fillId="0" borderId="2" xfId="0" applyFont="1" applyBorder="1">
      <alignment vertical="center"/>
    </xf>
    <xf numFmtId="0" fontId="2"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2" fillId="0" borderId="5"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4" borderId="5"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0">
    <dxf>
      <fill>
        <patternFill patternType="solid">
          <bgColor rgb="FFFF9900"/>
        </patternFill>
      </fill>
    </dxf>
    <dxf>
      <font>
        <color rgb="FF9C0006"/>
      </font>
      <fill>
        <patternFill patternType="solid">
          <bgColor rgb="FFFFC7CE"/>
        </patternFill>
      </fill>
    </dxf>
    <dxf>
      <fill>
        <patternFill patternType="solid">
          <fgColor rgb="FF92D050"/>
          <bgColor rgb="FF0000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 name="PivotStylePreset2_Accent1" table="0" count="10" xr9:uid="{267968C8-6FFD-4C36-ACC1-9EA1FD1885CA}">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2"/>
  <sheetViews>
    <sheetView tabSelected="1" view="pageBreakPreview" zoomScale="80" zoomScaleNormal="85" workbookViewId="0">
      <pane ySplit="3" topLeftCell="A162" activePane="bottomLeft" state="frozen"/>
      <selection/>
      <selection pane="bottomLeft" activeCell="F168" sqref="F168:G169"/>
    </sheetView>
  </sheetViews>
  <sheetFormatPr defaultColWidth="9" defaultRowHeight="13.5"/>
  <cols>
    <col min="1" max="1" width="4.875" style="53" customWidth="1"/>
    <col min="2" max="2" width="20.1416666666667" style="43" customWidth="1"/>
    <col min="3" max="3" width="9" style="53" customWidth="1"/>
    <col min="4" max="4" width="6.24166666666667" style="53" customWidth="1"/>
    <col min="5" max="5" width="10.7833333333333" style="53" customWidth="1"/>
    <col min="6" max="6" width="29.7" style="1" customWidth="1"/>
    <col min="7" max="7" width="12.875" style="53" customWidth="1"/>
    <col min="8" max="8" width="43.275" style="53" customWidth="1"/>
    <col min="9" max="9" width="65.7833333333333" style="53" customWidth="1"/>
    <col min="10" max="10" width="11.2416666666667" style="53" customWidth="1"/>
    <col min="11" max="11" width="9" style="43" customWidth="1"/>
    <col min="12" max="12" width="8.125" style="43" customWidth="1"/>
    <col min="13" max="16384" width="9" style="53"/>
  </cols>
  <sheetData>
    <row r="1" ht="35.25" spans="1:12">
      <c r="A1" s="12" t="s">
        <v>0</v>
      </c>
      <c r="B1" s="12"/>
      <c r="C1" s="12"/>
      <c r="D1" s="12"/>
      <c r="E1" s="12"/>
      <c r="F1" s="12"/>
      <c r="G1" s="12"/>
      <c r="H1" s="12"/>
      <c r="I1" s="12"/>
      <c r="J1" s="12"/>
      <c r="K1" s="12"/>
      <c r="L1" s="12"/>
    </row>
    <row r="2" ht="28.5" spans="1:12">
      <c r="A2" s="13" t="s">
        <v>1</v>
      </c>
      <c r="B2" s="13" t="s">
        <v>2</v>
      </c>
      <c r="C2" s="13" t="s">
        <v>3</v>
      </c>
      <c r="D2" s="13" t="s">
        <v>4</v>
      </c>
      <c r="E2" s="13" t="s">
        <v>5</v>
      </c>
      <c r="F2" s="13" t="s">
        <v>6</v>
      </c>
      <c r="G2" s="13" t="s">
        <v>7</v>
      </c>
      <c r="H2" s="13" t="s">
        <v>8</v>
      </c>
      <c r="I2" s="13" t="s">
        <v>9</v>
      </c>
      <c r="J2" s="13" t="s">
        <v>10</v>
      </c>
      <c r="K2" s="13" t="s">
        <v>11</v>
      </c>
      <c r="L2" s="13" t="s">
        <v>12</v>
      </c>
    </row>
    <row r="3" ht="18.75" spans="1:12">
      <c r="A3" s="54" t="s">
        <v>13</v>
      </c>
      <c r="B3" s="55"/>
      <c r="C3" s="56"/>
      <c r="D3" s="57"/>
      <c r="E3" s="57"/>
      <c r="F3" s="57"/>
      <c r="G3" s="57">
        <f>G4+G88+G192+G198+G201</f>
        <v>25935.915</v>
      </c>
      <c r="H3" s="57"/>
      <c r="I3" s="54"/>
      <c r="J3" s="57"/>
      <c r="K3" s="57"/>
      <c r="L3" s="57"/>
    </row>
    <row r="4" ht="18.75" spans="1:12">
      <c r="A4" s="58" t="s">
        <v>14</v>
      </c>
      <c r="B4" s="59"/>
      <c r="C4" s="60"/>
      <c r="D4" s="61"/>
      <c r="E4" s="61"/>
      <c r="F4" s="61"/>
      <c r="G4" s="62">
        <f>SUM(G5:G87)</f>
        <v>11419.5</v>
      </c>
      <c r="H4" s="61"/>
      <c r="I4" s="68"/>
      <c r="J4" s="61"/>
      <c r="K4" s="61"/>
      <c r="L4" s="69"/>
    </row>
    <row r="5" s="2" customFormat="1" ht="54" spans="1:12">
      <c r="A5" s="14">
        <v>1</v>
      </c>
      <c r="B5" s="14" t="s">
        <v>15</v>
      </c>
      <c r="C5" s="14" t="s">
        <v>16</v>
      </c>
      <c r="D5" s="14" t="s">
        <v>17</v>
      </c>
      <c r="E5" s="14" t="s">
        <v>18</v>
      </c>
      <c r="F5" s="14" t="s">
        <v>19</v>
      </c>
      <c r="G5" s="14">
        <v>20</v>
      </c>
      <c r="H5" s="14" t="s">
        <v>20</v>
      </c>
      <c r="I5" s="14" t="s">
        <v>21</v>
      </c>
      <c r="J5" s="14" t="s">
        <v>22</v>
      </c>
      <c r="K5" s="14" t="s">
        <v>23</v>
      </c>
      <c r="L5" s="14" t="s">
        <v>24</v>
      </c>
    </row>
    <row r="6" s="2" customFormat="1" ht="54" spans="1:12">
      <c r="A6" s="14">
        <v>2</v>
      </c>
      <c r="B6" s="14" t="s">
        <v>25</v>
      </c>
      <c r="C6" s="14" t="s">
        <v>16</v>
      </c>
      <c r="D6" s="14" t="s">
        <v>17</v>
      </c>
      <c r="E6" s="14" t="s">
        <v>26</v>
      </c>
      <c r="F6" s="14" t="s">
        <v>19</v>
      </c>
      <c r="G6" s="14">
        <v>20</v>
      </c>
      <c r="H6" s="14" t="s">
        <v>20</v>
      </c>
      <c r="I6" s="14" t="s">
        <v>21</v>
      </c>
      <c r="J6" s="14" t="s">
        <v>22</v>
      </c>
      <c r="K6" s="14" t="s">
        <v>23</v>
      </c>
      <c r="L6" s="14" t="s">
        <v>24</v>
      </c>
    </row>
    <row r="7" s="2" customFormat="1" ht="67.5" spans="1:12">
      <c r="A7" s="14">
        <v>3</v>
      </c>
      <c r="B7" s="14" t="s">
        <v>27</v>
      </c>
      <c r="C7" s="14" t="s">
        <v>16</v>
      </c>
      <c r="D7" s="14" t="s">
        <v>17</v>
      </c>
      <c r="E7" s="14" t="s">
        <v>28</v>
      </c>
      <c r="F7" s="14" t="s">
        <v>29</v>
      </c>
      <c r="G7" s="14">
        <v>50</v>
      </c>
      <c r="H7" s="14" t="s">
        <v>30</v>
      </c>
      <c r="I7" s="14" t="s">
        <v>31</v>
      </c>
      <c r="J7" s="14" t="s">
        <v>22</v>
      </c>
      <c r="K7" s="14" t="s">
        <v>23</v>
      </c>
      <c r="L7" s="14" t="s">
        <v>32</v>
      </c>
    </row>
    <row r="8" s="2" customFormat="1" ht="67.5" spans="1:12">
      <c r="A8" s="14">
        <v>4</v>
      </c>
      <c r="B8" s="14" t="s">
        <v>33</v>
      </c>
      <c r="C8" s="14" t="s">
        <v>16</v>
      </c>
      <c r="D8" s="14" t="s">
        <v>17</v>
      </c>
      <c r="E8" s="14" t="s">
        <v>34</v>
      </c>
      <c r="F8" s="14" t="s">
        <v>29</v>
      </c>
      <c r="G8" s="14">
        <v>50</v>
      </c>
      <c r="H8" s="14" t="s">
        <v>30</v>
      </c>
      <c r="I8" s="14" t="s">
        <v>31</v>
      </c>
      <c r="J8" s="14" t="s">
        <v>35</v>
      </c>
      <c r="K8" s="14" t="s">
        <v>23</v>
      </c>
      <c r="L8" s="32" t="s">
        <v>36</v>
      </c>
    </row>
    <row r="9" s="37" customFormat="1" ht="81" spans="1:12">
      <c r="A9" s="14">
        <v>5</v>
      </c>
      <c r="B9" s="14" t="s">
        <v>37</v>
      </c>
      <c r="C9" s="14" t="s">
        <v>16</v>
      </c>
      <c r="D9" s="14" t="s">
        <v>17</v>
      </c>
      <c r="E9" s="14" t="s">
        <v>38</v>
      </c>
      <c r="F9" s="14" t="s">
        <v>39</v>
      </c>
      <c r="G9" s="63">
        <v>40</v>
      </c>
      <c r="H9" s="14" t="s">
        <v>40</v>
      </c>
      <c r="I9" s="14" t="s">
        <v>41</v>
      </c>
      <c r="J9" s="14" t="s">
        <v>22</v>
      </c>
      <c r="K9" s="14" t="s">
        <v>42</v>
      </c>
      <c r="L9" s="14" t="s">
        <v>24</v>
      </c>
    </row>
    <row r="10" s="38" customFormat="1" ht="81" spans="1:12">
      <c r="A10" s="14">
        <v>6</v>
      </c>
      <c r="B10" s="14" t="s">
        <v>43</v>
      </c>
      <c r="C10" s="14" t="s">
        <v>16</v>
      </c>
      <c r="D10" s="14" t="s">
        <v>17</v>
      </c>
      <c r="E10" s="14" t="s">
        <v>44</v>
      </c>
      <c r="F10" s="14" t="s">
        <v>45</v>
      </c>
      <c r="G10" s="14">
        <v>20</v>
      </c>
      <c r="H10" s="14" t="s">
        <v>46</v>
      </c>
      <c r="I10" s="14" t="s">
        <v>47</v>
      </c>
      <c r="J10" s="14" t="s">
        <v>22</v>
      </c>
      <c r="K10" s="14" t="s">
        <v>48</v>
      </c>
      <c r="L10" s="22" t="s">
        <v>24</v>
      </c>
    </row>
    <row r="11" s="38" customFormat="1" ht="121.5" spans="1:12">
      <c r="A11" s="14">
        <v>7</v>
      </c>
      <c r="B11" s="14" t="s">
        <v>49</v>
      </c>
      <c r="C11" s="14" t="s">
        <v>16</v>
      </c>
      <c r="D11" s="14" t="s">
        <v>17</v>
      </c>
      <c r="E11" s="14" t="s">
        <v>44</v>
      </c>
      <c r="F11" s="14" t="s">
        <v>50</v>
      </c>
      <c r="G11" s="14">
        <v>50</v>
      </c>
      <c r="H11" s="14" t="s">
        <v>51</v>
      </c>
      <c r="I11" s="14" t="s">
        <v>52</v>
      </c>
      <c r="J11" s="14" t="s">
        <v>22</v>
      </c>
      <c r="K11" s="14" t="s">
        <v>48</v>
      </c>
      <c r="L11" s="32" t="s">
        <v>36</v>
      </c>
    </row>
    <row r="12" s="38" customFormat="1" ht="54" spans="1:12">
      <c r="A12" s="14">
        <v>8</v>
      </c>
      <c r="B12" s="14" t="s">
        <v>53</v>
      </c>
      <c r="C12" s="14" t="s">
        <v>16</v>
      </c>
      <c r="D12" s="14" t="s">
        <v>17</v>
      </c>
      <c r="E12" s="14" t="s">
        <v>54</v>
      </c>
      <c r="F12" s="14" t="s">
        <v>55</v>
      </c>
      <c r="G12" s="14">
        <v>50</v>
      </c>
      <c r="H12" s="14" t="s">
        <v>56</v>
      </c>
      <c r="I12" s="14" t="s">
        <v>57</v>
      </c>
      <c r="J12" s="14" t="s">
        <v>22</v>
      </c>
      <c r="K12" s="14" t="s">
        <v>48</v>
      </c>
      <c r="L12" s="14" t="s">
        <v>32</v>
      </c>
    </row>
    <row r="13" s="38" customFormat="1" ht="148.5" spans="1:12">
      <c r="A13" s="14">
        <v>9</v>
      </c>
      <c r="B13" s="14" t="s">
        <v>58</v>
      </c>
      <c r="C13" s="14" t="s">
        <v>16</v>
      </c>
      <c r="D13" s="14" t="s">
        <v>17</v>
      </c>
      <c r="E13" s="14" t="s">
        <v>44</v>
      </c>
      <c r="F13" s="14" t="s">
        <v>59</v>
      </c>
      <c r="G13" s="14">
        <v>486</v>
      </c>
      <c r="H13" s="14" t="s">
        <v>60</v>
      </c>
      <c r="I13" s="14" t="s">
        <v>61</v>
      </c>
      <c r="J13" s="14" t="s">
        <v>22</v>
      </c>
      <c r="K13" s="14" t="s">
        <v>48</v>
      </c>
      <c r="L13" s="14"/>
    </row>
    <row r="14" s="39" customFormat="1" ht="40.5" spans="1:12">
      <c r="A14" s="14">
        <v>10</v>
      </c>
      <c r="B14" s="14" t="s">
        <v>62</v>
      </c>
      <c r="C14" s="14" t="s">
        <v>16</v>
      </c>
      <c r="D14" s="14" t="s">
        <v>17</v>
      </c>
      <c r="E14" s="14" t="s">
        <v>54</v>
      </c>
      <c r="F14" s="14" t="s">
        <v>63</v>
      </c>
      <c r="G14" s="14">
        <v>20</v>
      </c>
      <c r="H14" s="14" t="s">
        <v>64</v>
      </c>
      <c r="I14" s="14" t="s">
        <v>65</v>
      </c>
      <c r="J14" s="14" t="s">
        <v>22</v>
      </c>
      <c r="K14" s="14" t="s">
        <v>48</v>
      </c>
      <c r="L14" s="14" t="s">
        <v>24</v>
      </c>
    </row>
    <row r="15" s="2" customFormat="1" ht="162" spans="1:12">
      <c r="A15" s="14">
        <v>11</v>
      </c>
      <c r="B15" s="14" t="s">
        <v>66</v>
      </c>
      <c r="C15" s="14" t="s">
        <v>16</v>
      </c>
      <c r="D15" s="14" t="s">
        <v>17</v>
      </c>
      <c r="E15" s="14" t="s">
        <v>67</v>
      </c>
      <c r="F15" s="14" t="s">
        <v>68</v>
      </c>
      <c r="G15" s="14">
        <v>500</v>
      </c>
      <c r="H15" s="14" t="s">
        <v>69</v>
      </c>
      <c r="I15" s="14" t="s">
        <v>70</v>
      </c>
      <c r="J15" s="14" t="s">
        <v>22</v>
      </c>
      <c r="K15" s="14" t="s">
        <v>71</v>
      </c>
      <c r="L15" s="14"/>
    </row>
    <row r="16" s="2" customFormat="1" ht="108" spans="1:12">
      <c r="A16" s="14">
        <v>12</v>
      </c>
      <c r="B16" s="14" t="s">
        <v>72</v>
      </c>
      <c r="C16" s="14" t="s">
        <v>16</v>
      </c>
      <c r="D16" s="14" t="s">
        <v>17</v>
      </c>
      <c r="E16" s="14" t="s">
        <v>73</v>
      </c>
      <c r="F16" s="14" t="s">
        <v>74</v>
      </c>
      <c r="G16" s="14">
        <v>100</v>
      </c>
      <c r="H16" s="14" t="s">
        <v>75</v>
      </c>
      <c r="I16" s="14" t="s">
        <v>76</v>
      </c>
      <c r="J16" s="14" t="s">
        <v>22</v>
      </c>
      <c r="K16" s="14" t="s">
        <v>71</v>
      </c>
      <c r="L16" s="14"/>
    </row>
    <row r="17" s="2" customFormat="1" ht="108" spans="1:12">
      <c r="A17" s="14">
        <v>13</v>
      </c>
      <c r="B17" s="14" t="s">
        <v>77</v>
      </c>
      <c r="C17" s="14" t="s">
        <v>16</v>
      </c>
      <c r="D17" s="14" t="s">
        <v>17</v>
      </c>
      <c r="E17" s="14" t="s">
        <v>78</v>
      </c>
      <c r="F17" s="14" t="s">
        <v>79</v>
      </c>
      <c r="G17" s="14">
        <v>150</v>
      </c>
      <c r="H17" s="14" t="s">
        <v>80</v>
      </c>
      <c r="I17" s="14" t="s">
        <v>76</v>
      </c>
      <c r="J17" s="14" t="s">
        <v>22</v>
      </c>
      <c r="K17" s="14" t="s">
        <v>71</v>
      </c>
      <c r="L17" s="14"/>
    </row>
    <row r="18" s="2" customFormat="1" ht="67.5" spans="1:12">
      <c r="A18" s="14">
        <v>14</v>
      </c>
      <c r="B18" s="14" t="s">
        <v>81</v>
      </c>
      <c r="C18" s="14" t="s">
        <v>16</v>
      </c>
      <c r="D18" s="14" t="s">
        <v>17</v>
      </c>
      <c r="E18" s="14" t="s">
        <v>82</v>
      </c>
      <c r="F18" s="14" t="s">
        <v>83</v>
      </c>
      <c r="G18" s="14">
        <v>50</v>
      </c>
      <c r="H18" s="14" t="s">
        <v>84</v>
      </c>
      <c r="I18" s="14" t="s">
        <v>85</v>
      </c>
      <c r="J18" s="14" t="s">
        <v>22</v>
      </c>
      <c r="K18" s="14" t="s">
        <v>71</v>
      </c>
      <c r="L18" s="14" t="s">
        <v>32</v>
      </c>
    </row>
    <row r="19" s="2" customFormat="1" ht="67.5" spans="1:12">
      <c r="A19" s="14">
        <v>15</v>
      </c>
      <c r="B19" s="14" t="s">
        <v>86</v>
      </c>
      <c r="C19" s="14" t="s">
        <v>16</v>
      </c>
      <c r="D19" s="14" t="s">
        <v>17</v>
      </c>
      <c r="E19" s="14" t="s">
        <v>87</v>
      </c>
      <c r="F19" s="14" t="s">
        <v>88</v>
      </c>
      <c r="G19" s="14">
        <v>50</v>
      </c>
      <c r="H19" s="14" t="s">
        <v>89</v>
      </c>
      <c r="I19" s="14" t="s">
        <v>90</v>
      </c>
      <c r="J19" s="14" t="s">
        <v>91</v>
      </c>
      <c r="K19" s="14" t="s">
        <v>71</v>
      </c>
      <c r="L19" s="32" t="s">
        <v>36</v>
      </c>
    </row>
    <row r="20" s="40" customFormat="1" ht="54" spans="1:12">
      <c r="A20" s="14">
        <v>16</v>
      </c>
      <c r="B20" s="14" t="s">
        <v>92</v>
      </c>
      <c r="C20" s="14" t="s">
        <v>16</v>
      </c>
      <c r="D20" s="14" t="s">
        <v>17</v>
      </c>
      <c r="E20" s="14" t="s">
        <v>93</v>
      </c>
      <c r="F20" s="14" t="s">
        <v>94</v>
      </c>
      <c r="G20" s="14">
        <v>50</v>
      </c>
      <c r="H20" s="14" t="s">
        <v>95</v>
      </c>
      <c r="I20" s="14" t="s">
        <v>96</v>
      </c>
      <c r="J20" s="14" t="s">
        <v>22</v>
      </c>
      <c r="K20" s="14" t="s">
        <v>97</v>
      </c>
      <c r="L20" s="14" t="s">
        <v>32</v>
      </c>
    </row>
    <row r="21" s="38" customFormat="1" ht="108" spans="1:12">
      <c r="A21" s="14">
        <v>17</v>
      </c>
      <c r="B21" s="14" t="s">
        <v>98</v>
      </c>
      <c r="C21" s="14" t="s">
        <v>16</v>
      </c>
      <c r="D21" s="14" t="s">
        <v>17</v>
      </c>
      <c r="E21" s="14" t="s">
        <v>99</v>
      </c>
      <c r="F21" s="14" t="s">
        <v>94</v>
      </c>
      <c r="G21" s="14">
        <v>50</v>
      </c>
      <c r="H21" s="14" t="s">
        <v>100</v>
      </c>
      <c r="I21" s="14" t="s">
        <v>101</v>
      </c>
      <c r="J21" s="14" t="s">
        <v>22</v>
      </c>
      <c r="K21" s="14" t="s">
        <v>97</v>
      </c>
      <c r="L21" s="32" t="s">
        <v>36</v>
      </c>
    </row>
    <row r="22" s="2" customFormat="1" ht="67.5" spans="1:12">
      <c r="A22" s="14">
        <v>18</v>
      </c>
      <c r="B22" s="14" t="s">
        <v>102</v>
      </c>
      <c r="C22" s="14" t="s">
        <v>16</v>
      </c>
      <c r="D22" s="14" t="s">
        <v>17</v>
      </c>
      <c r="E22" s="14" t="s">
        <v>103</v>
      </c>
      <c r="F22" s="14" t="s">
        <v>104</v>
      </c>
      <c r="G22" s="14">
        <v>361.5</v>
      </c>
      <c r="H22" s="14" t="s">
        <v>105</v>
      </c>
      <c r="I22" s="14" t="s">
        <v>106</v>
      </c>
      <c r="J22" s="14" t="s">
        <v>22</v>
      </c>
      <c r="K22" s="14" t="s">
        <v>107</v>
      </c>
      <c r="L22" s="14"/>
    </row>
    <row r="23" s="2" customFormat="1" ht="67.5" spans="1:12">
      <c r="A23" s="14">
        <v>19</v>
      </c>
      <c r="B23" s="14" t="s">
        <v>108</v>
      </c>
      <c r="C23" s="14" t="s">
        <v>16</v>
      </c>
      <c r="D23" s="14" t="s">
        <v>17</v>
      </c>
      <c r="E23" s="14" t="s">
        <v>109</v>
      </c>
      <c r="F23" s="14" t="s">
        <v>110</v>
      </c>
      <c r="G23" s="14">
        <v>70</v>
      </c>
      <c r="H23" s="14" t="s">
        <v>111</v>
      </c>
      <c r="I23" s="14" t="s">
        <v>112</v>
      </c>
      <c r="J23" s="14" t="s">
        <v>22</v>
      </c>
      <c r="K23" s="14" t="s">
        <v>107</v>
      </c>
      <c r="L23" s="14"/>
    </row>
    <row r="24" s="2" customFormat="1" ht="81" spans="1:12">
      <c r="A24" s="14">
        <v>20</v>
      </c>
      <c r="B24" s="14" t="s">
        <v>113</v>
      </c>
      <c r="C24" s="14" t="s">
        <v>16</v>
      </c>
      <c r="D24" s="14" t="s">
        <v>17</v>
      </c>
      <c r="E24" s="14" t="s">
        <v>114</v>
      </c>
      <c r="F24" s="14" t="s">
        <v>115</v>
      </c>
      <c r="G24" s="14">
        <v>237</v>
      </c>
      <c r="H24" s="14" t="s">
        <v>116</v>
      </c>
      <c r="I24" s="14" t="s">
        <v>117</v>
      </c>
      <c r="J24" s="14" t="s">
        <v>22</v>
      </c>
      <c r="K24" s="14" t="s">
        <v>107</v>
      </c>
      <c r="L24" s="14"/>
    </row>
    <row r="25" s="2" customFormat="1" ht="94.5" spans="1:12">
      <c r="A25" s="14">
        <v>21</v>
      </c>
      <c r="B25" s="14" t="s">
        <v>118</v>
      </c>
      <c r="C25" s="14" t="s">
        <v>16</v>
      </c>
      <c r="D25" s="14" t="s">
        <v>17</v>
      </c>
      <c r="E25" s="14" t="s">
        <v>119</v>
      </c>
      <c r="F25" s="14" t="s">
        <v>120</v>
      </c>
      <c r="G25" s="14">
        <v>50</v>
      </c>
      <c r="H25" s="14" t="s">
        <v>121</v>
      </c>
      <c r="I25" s="14" t="s">
        <v>122</v>
      </c>
      <c r="J25" s="14" t="s">
        <v>22</v>
      </c>
      <c r="K25" s="14" t="s">
        <v>107</v>
      </c>
      <c r="L25" s="32" t="s">
        <v>36</v>
      </c>
    </row>
    <row r="26" s="39" customFormat="1" ht="40.5" spans="1:12">
      <c r="A26" s="14">
        <v>22</v>
      </c>
      <c r="B26" s="14" t="s">
        <v>123</v>
      </c>
      <c r="C26" s="14" t="s">
        <v>16</v>
      </c>
      <c r="D26" s="63" t="s">
        <v>17</v>
      </c>
      <c r="E26" s="14" t="s">
        <v>124</v>
      </c>
      <c r="F26" s="14" t="s">
        <v>125</v>
      </c>
      <c r="G26" s="63">
        <v>20</v>
      </c>
      <c r="H26" s="14" t="s">
        <v>126</v>
      </c>
      <c r="I26" s="14" t="s">
        <v>127</v>
      </c>
      <c r="J26" s="14" t="s">
        <v>22</v>
      </c>
      <c r="K26" s="14" t="s">
        <v>107</v>
      </c>
      <c r="L26" s="22" t="s">
        <v>24</v>
      </c>
    </row>
    <row r="27" s="2" customFormat="1" ht="94.5" spans="1:12">
      <c r="A27" s="14">
        <v>23</v>
      </c>
      <c r="B27" s="14" t="s">
        <v>128</v>
      </c>
      <c r="C27" s="14" t="s">
        <v>16</v>
      </c>
      <c r="D27" s="14" t="s">
        <v>17</v>
      </c>
      <c r="E27" s="14" t="s">
        <v>129</v>
      </c>
      <c r="F27" s="14" t="s">
        <v>130</v>
      </c>
      <c r="G27" s="14">
        <v>100</v>
      </c>
      <c r="H27" s="33" t="s">
        <v>131</v>
      </c>
      <c r="I27" s="14" t="s">
        <v>132</v>
      </c>
      <c r="J27" s="14" t="s">
        <v>22</v>
      </c>
      <c r="K27" s="14" t="s">
        <v>133</v>
      </c>
      <c r="L27" s="14"/>
    </row>
    <row r="28" s="2" customFormat="1" ht="67.5" spans="1:12">
      <c r="A28" s="14">
        <v>24</v>
      </c>
      <c r="B28" s="14" t="s">
        <v>134</v>
      </c>
      <c r="C28" s="14" t="s">
        <v>16</v>
      </c>
      <c r="D28" s="14" t="s">
        <v>17</v>
      </c>
      <c r="E28" s="14" t="s">
        <v>135</v>
      </c>
      <c r="F28" s="14" t="s">
        <v>136</v>
      </c>
      <c r="G28" s="14">
        <v>150</v>
      </c>
      <c r="H28" s="14" t="s">
        <v>137</v>
      </c>
      <c r="I28" s="14" t="s">
        <v>138</v>
      </c>
      <c r="J28" s="14" t="s">
        <v>22</v>
      </c>
      <c r="K28" s="14" t="s">
        <v>133</v>
      </c>
      <c r="L28" s="14"/>
    </row>
    <row r="29" s="2" customFormat="1" ht="175.5" spans="1:12">
      <c r="A29" s="14">
        <v>25</v>
      </c>
      <c r="B29" s="14" t="s">
        <v>139</v>
      </c>
      <c r="C29" s="14" t="s">
        <v>16</v>
      </c>
      <c r="D29" s="14" t="s">
        <v>17</v>
      </c>
      <c r="E29" s="14" t="s">
        <v>140</v>
      </c>
      <c r="F29" s="14" t="s">
        <v>141</v>
      </c>
      <c r="G29" s="14">
        <v>180</v>
      </c>
      <c r="H29" s="14" t="s">
        <v>142</v>
      </c>
      <c r="I29" s="14" t="s">
        <v>143</v>
      </c>
      <c r="J29" s="14" t="s">
        <v>22</v>
      </c>
      <c r="K29" s="14" t="s">
        <v>133</v>
      </c>
      <c r="L29" s="14"/>
    </row>
    <row r="30" s="2" customFormat="1" ht="67.5" spans="1:12">
      <c r="A30" s="14">
        <v>26</v>
      </c>
      <c r="B30" s="14" t="s">
        <v>144</v>
      </c>
      <c r="C30" s="14" t="s">
        <v>16</v>
      </c>
      <c r="D30" s="14" t="s">
        <v>17</v>
      </c>
      <c r="E30" s="14" t="s">
        <v>145</v>
      </c>
      <c r="F30" s="14" t="s">
        <v>146</v>
      </c>
      <c r="G30" s="14">
        <v>100</v>
      </c>
      <c r="H30" s="14" t="s">
        <v>137</v>
      </c>
      <c r="I30" s="14" t="s">
        <v>138</v>
      </c>
      <c r="J30" s="14" t="s">
        <v>22</v>
      </c>
      <c r="K30" s="14" t="s">
        <v>133</v>
      </c>
      <c r="L30" s="14"/>
    </row>
    <row r="31" s="38" customFormat="1" ht="81" spans="1:12">
      <c r="A31" s="14">
        <v>27</v>
      </c>
      <c r="B31" s="14" t="s">
        <v>147</v>
      </c>
      <c r="C31" s="14" t="s">
        <v>16</v>
      </c>
      <c r="D31" s="14" t="s">
        <v>148</v>
      </c>
      <c r="E31" s="14" t="s">
        <v>149</v>
      </c>
      <c r="F31" s="14" t="s">
        <v>150</v>
      </c>
      <c r="G31" s="14">
        <v>20</v>
      </c>
      <c r="H31" s="14" t="s">
        <v>151</v>
      </c>
      <c r="I31" s="14" t="s">
        <v>152</v>
      </c>
      <c r="J31" s="14" t="s">
        <v>22</v>
      </c>
      <c r="K31" s="14" t="s">
        <v>133</v>
      </c>
      <c r="L31" s="22" t="s">
        <v>24</v>
      </c>
    </row>
    <row r="32" s="38" customFormat="1" ht="81" spans="1:12">
      <c r="A32" s="14">
        <v>28</v>
      </c>
      <c r="B32" s="14" t="s">
        <v>153</v>
      </c>
      <c r="C32" s="14" t="s">
        <v>16</v>
      </c>
      <c r="D32" s="14" t="s">
        <v>17</v>
      </c>
      <c r="E32" s="14" t="s">
        <v>154</v>
      </c>
      <c r="F32" s="14" t="s">
        <v>155</v>
      </c>
      <c r="G32" s="14">
        <v>50</v>
      </c>
      <c r="H32" s="14" t="s">
        <v>156</v>
      </c>
      <c r="I32" s="14" t="s">
        <v>157</v>
      </c>
      <c r="J32" s="14" t="s">
        <v>22</v>
      </c>
      <c r="K32" s="14" t="s">
        <v>158</v>
      </c>
      <c r="L32" s="32" t="s">
        <v>36</v>
      </c>
    </row>
    <row r="33" s="38" customFormat="1" ht="67.5" spans="1:12">
      <c r="A33" s="14">
        <v>29</v>
      </c>
      <c r="B33" s="14" t="s">
        <v>159</v>
      </c>
      <c r="C33" s="14" t="s">
        <v>16</v>
      </c>
      <c r="D33" s="14" t="s">
        <v>17</v>
      </c>
      <c r="E33" s="14" t="s">
        <v>160</v>
      </c>
      <c r="F33" s="14" t="s">
        <v>161</v>
      </c>
      <c r="G33" s="14">
        <v>50</v>
      </c>
      <c r="H33" s="14" t="s">
        <v>162</v>
      </c>
      <c r="I33" s="14" t="s">
        <v>163</v>
      </c>
      <c r="J33" s="14" t="s">
        <v>22</v>
      </c>
      <c r="K33" s="14" t="s">
        <v>158</v>
      </c>
      <c r="L33" s="22" t="s">
        <v>32</v>
      </c>
    </row>
    <row r="34" s="38" customFormat="1" ht="54" spans="1:12">
      <c r="A34" s="14">
        <v>30</v>
      </c>
      <c r="B34" s="14" t="s">
        <v>164</v>
      </c>
      <c r="C34" s="14" t="s">
        <v>16</v>
      </c>
      <c r="D34" s="14" t="s">
        <v>17</v>
      </c>
      <c r="E34" s="14" t="s">
        <v>165</v>
      </c>
      <c r="F34" s="14" t="s">
        <v>166</v>
      </c>
      <c r="G34" s="14">
        <v>150</v>
      </c>
      <c r="H34" s="14" t="s">
        <v>167</v>
      </c>
      <c r="I34" s="14" t="s">
        <v>168</v>
      </c>
      <c r="J34" s="14" t="s">
        <v>22</v>
      </c>
      <c r="K34" s="14" t="s">
        <v>169</v>
      </c>
      <c r="L34" s="70"/>
    </row>
    <row r="35" s="38" customFormat="1" ht="67.5" spans="1:12">
      <c r="A35" s="14">
        <v>31</v>
      </c>
      <c r="B35" s="14" t="s">
        <v>170</v>
      </c>
      <c r="C35" s="14" t="s">
        <v>16</v>
      </c>
      <c r="D35" s="14" t="s">
        <v>17</v>
      </c>
      <c r="E35" s="14" t="s">
        <v>171</v>
      </c>
      <c r="F35" s="14" t="s">
        <v>172</v>
      </c>
      <c r="G35" s="14">
        <v>50</v>
      </c>
      <c r="H35" s="14" t="s">
        <v>173</v>
      </c>
      <c r="I35" s="14" t="s">
        <v>174</v>
      </c>
      <c r="J35" s="14" t="s">
        <v>22</v>
      </c>
      <c r="K35" s="14" t="s">
        <v>175</v>
      </c>
      <c r="L35" s="32" t="s">
        <v>36</v>
      </c>
    </row>
    <row r="36" s="4" customFormat="1" ht="135" spans="1:12">
      <c r="A36" s="14">
        <v>32</v>
      </c>
      <c r="B36" s="14" t="s">
        <v>176</v>
      </c>
      <c r="C36" s="14" t="s">
        <v>16</v>
      </c>
      <c r="D36" s="14" t="s">
        <v>17</v>
      </c>
      <c r="E36" s="14" t="s">
        <v>177</v>
      </c>
      <c r="F36" s="14" t="s">
        <v>178</v>
      </c>
      <c r="G36" s="14">
        <v>40</v>
      </c>
      <c r="H36" s="14" t="s">
        <v>179</v>
      </c>
      <c r="I36" s="14" t="s">
        <v>180</v>
      </c>
      <c r="J36" s="14" t="s">
        <v>22</v>
      </c>
      <c r="K36" s="14" t="s">
        <v>181</v>
      </c>
      <c r="L36" s="14" t="s">
        <v>24</v>
      </c>
    </row>
    <row r="37" s="4" customFormat="1" ht="135" spans="1:12">
      <c r="A37" s="14">
        <v>33</v>
      </c>
      <c r="B37" s="14" t="s">
        <v>182</v>
      </c>
      <c r="C37" s="14" t="s">
        <v>16</v>
      </c>
      <c r="D37" s="14" t="s">
        <v>17</v>
      </c>
      <c r="E37" s="14" t="s">
        <v>177</v>
      </c>
      <c r="F37" s="14" t="s">
        <v>183</v>
      </c>
      <c r="G37" s="14">
        <v>20</v>
      </c>
      <c r="H37" s="14" t="s">
        <v>184</v>
      </c>
      <c r="I37" s="14" t="s">
        <v>180</v>
      </c>
      <c r="J37" s="14" t="s">
        <v>22</v>
      </c>
      <c r="K37" s="14" t="s">
        <v>181</v>
      </c>
      <c r="L37" s="14" t="s">
        <v>24</v>
      </c>
    </row>
    <row r="38" s="4" customFormat="1" ht="135" spans="1:12">
      <c r="A38" s="14">
        <v>34</v>
      </c>
      <c r="B38" s="14" t="s">
        <v>185</v>
      </c>
      <c r="C38" s="14" t="s">
        <v>16</v>
      </c>
      <c r="D38" s="14" t="s">
        <v>17</v>
      </c>
      <c r="E38" s="14" t="s">
        <v>186</v>
      </c>
      <c r="F38" s="14" t="s">
        <v>187</v>
      </c>
      <c r="G38" s="14">
        <v>50</v>
      </c>
      <c r="H38" s="14" t="s">
        <v>188</v>
      </c>
      <c r="I38" s="14" t="s">
        <v>189</v>
      </c>
      <c r="J38" s="14" t="s">
        <v>22</v>
      </c>
      <c r="K38" s="14" t="s">
        <v>181</v>
      </c>
      <c r="L38" s="14" t="s">
        <v>32</v>
      </c>
    </row>
    <row r="39" s="4" customFormat="1" ht="81" spans="1:12">
      <c r="A39" s="14">
        <v>35</v>
      </c>
      <c r="B39" s="14" t="s">
        <v>190</v>
      </c>
      <c r="C39" s="14" t="s">
        <v>16</v>
      </c>
      <c r="D39" s="14" t="s">
        <v>17</v>
      </c>
      <c r="E39" s="14" t="s">
        <v>177</v>
      </c>
      <c r="F39" s="14" t="s">
        <v>191</v>
      </c>
      <c r="G39" s="14">
        <v>200</v>
      </c>
      <c r="H39" s="14" t="s">
        <v>192</v>
      </c>
      <c r="I39" s="14" t="s">
        <v>193</v>
      </c>
      <c r="J39" s="14" t="s">
        <v>22</v>
      </c>
      <c r="K39" s="14" t="s">
        <v>181</v>
      </c>
      <c r="L39" s="14"/>
    </row>
    <row r="40" s="38" customFormat="1" ht="67.5" spans="1:12">
      <c r="A40" s="14">
        <v>36</v>
      </c>
      <c r="B40" s="14" t="s">
        <v>194</v>
      </c>
      <c r="C40" s="14" t="s">
        <v>16</v>
      </c>
      <c r="D40" s="14" t="s">
        <v>17</v>
      </c>
      <c r="E40" s="14" t="s">
        <v>195</v>
      </c>
      <c r="F40" s="14" t="s">
        <v>196</v>
      </c>
      <c r="G40" s="14">
        <v>450</v>
      </c>
      <c r="H40" s="14" t="s">
        <v>197</v>
      </c>
      <c r="I40" s="14" t="s">
        <v>198</v>
      </c>
      <c r="J40" s="14" t="s">
        <v>22</v>
      </c>
      <c r="K40" s="14" t="s">
        <v>199</v>
      </c>
      <c r="L40" s="14"/>
    </row>
    <row r="41" s="38" customFormat="1" ht="81" spans="1:12">
      <c r="A41" s="14">
        <v>37</v>
      </c>
      <c r="B41" s="14" t="s">
        <v>200</v>
      </c>
      <c r="C41" s="14" t="s">
        <v>16</v>
      </c>
      <c r="D41" s="14" t="s">
        <v>17</v>
      </c>
      <c r="E41" s="14" t="s">
        <v>201</v>
      </c>
      <c r="F41" s="14" t="s">
        <v>202</v>
      </c>
      <c r="G41" s="14">
        <v>60</v>
      </c>
      <c r="H41" s="14" t="s">
        <v>203</v>
      </c>
      <c r="I41" s="14" t="s">
        <v>204</v>
      </c>
      <c r="J41" s="14" t="s">
        <v>22</v>
      </c>
      <c r="K41" s="14" t="s">
        <v>199</v>
      </c>
      <c r="L41" s="14"/>
    </row>
    <row r="42" s="38" customFormat="1" ht="67.5" spans="1:12">
      <c r="A42" s="14">
        <v>38</v>
      </c>
      <c r="B42" s="14" t="s">
        <v>205</v>
      </c>
      <c r="C42" s="14" t="s">
        <v>16</v>
      </c>
      <c r="D42" s="14" t="s">
        <v>17</v>
      </c>
      <c r="E42" s="14" t="s">
        <v>206</v>
      </c>
      <c r="F42" s="14" t="s">
        <v>207</v>
      </c>
      <c r="G42" s="14">
        <v>100</v>
      </c>
      <c r="H42" s="14" t="s">
        <v>208</v>
      </c>
      <c r="I42" s="14" t="s">
        <v>209</v>
      </c>
      <c r="J42" s="14" t="s">
        <v>22</v>
      </c>
      <c r="K42" s="14" t="s">
        <v>199</v>
      </c>
      <c r="L42" s="14"/>
    </row>
    <row r="43" s="41" customFormat="1" ht="67.5" spans="1:12">
      <c r="A43" s="14">
        <v>39</v>
      </c>
      <c r="B43" s="33" t="s">
        <v>210</v>
      </c>
      <c r="C43" s="14" t="s">
        <v>16</v>
      </c>
      <c r="D43" s="64" t="s">
        <v>17</v>
      </c>
      <c r="E43" s="33" t="s">
        <v>211</v>
      </c>
      <c r="F43" s="65" t="s">
        <v>212</v>
      </c>
      <c r="G43" s="65">
        <v>100</v>
      </c>
      <c r="H43" s="33" t="s">
        <v>213</v>
      </c>
      <c r="I43" s="33" t="s">
        <v>214</v>
      </c>
      <c r="J43" s="14" t="s">
        <v>22</v>
      </c>
      <c r="K43" s="33" t="s">
        <v>199</v>
      </c>
      <c r="L43" s="32" t="s">
        <v>36</v>
      </c>
    </row>
    <row r="44" s="42" customFormat="1" ht="40.5" spans="1:12">
      <c r="A44" s="14">
        <v>40</v>
      </c>
      <c r="B44" s="14" t="s">
        <v>215</v>
      </c>
      <c r="C44" s="14" t="s">
        <v>16</v>
      </c>
      <c r="D44" s="14" t="s">
        <v>17</v>
      </c>
      <c r="E44" s="14" t="s">
        <v>216</v>
      </c>
      <c r="F44" s="14" t="s">
        <v>217</v>
      </c>
      <c r="G44" s="14">
        <v>20</v>
      </c>
      <c r="H44" s="14" t="s">
        <v>218</v>
      </c>
      <c r="I44" s="14" t="s">
        <v>219</v>
      </c>
      <c r="J44" s="14" t="s">
        <v>22</v>
      </c>
      <c r="K44" s="14" t="s">
        <v>199</v>
      </c>
      <c r="L44" s="71" t="s">
        <v>24</v>
      </c>
    </row>
    <row r="45" s="4" customFormat="1" ht="67.5" spans="1:12">
      <c r="A45" s="14">
        <v>41</v>
      </c>
      <c r="B45" s="14" t="s">
        <v>220</v>
      </c>
      <c r="C45" s="14" t="s">
        <v>16</v>
      </c>
      <c r="D45" s="14" t="s">
        <v>17</v>
      </c>
      <c r="E45" s="14" t="s">
        <v>221</v>
      </c>
      <c r="F45" s="14" t="s">
        <v>222</v>
      </c>
      <c r="G45" s="14">
        <v>50</v>
      </c>
      <c r="H45" s="14" t="s">
        <v>223</v>
      </c>
      <c r="I45" s="14" t="s">
        <v>224</v>
      </c>
      <c r="J45" s="14" t="s">
        <v>22</v>
      </c>
      <c r="K45" s="14" t="s">
        <v>225</v>
      </c>
      <c r="L45" s="32" t="s">
        <v>36</v>
      </c>
    </row>
    <row r="46" s="4" customFormat="1" ht="67.5" spans="1:12">
      <c r="A46" s="14">
        <v>42</v>
      </c>
      <c r="B46" s="14" t="s">
        <v>226</v>
      </c>
      <c r="C46" s="14" t="s">
        <v>16</v>
      </c>
      <c r="D46" s="14" t="s">
        <v>17</v>
      </c>
      <c r="E46" s="14" t="s">
        <v>227</v>
      </c>
      <c r="F46" s="14" t="s">
        <v>228</v>
      </c>
      <c r="G46" s="14">
        <v>50</v>
      </c>
      <c r="H46" s="14" t="s">
        <v>229</v>
      </c>
      <c r="I46" s="14" t="s">
        <v>230</v>
      </c>
      <c r="J46" s="14" t="s">
        <v>22</v>
      </c>
      <c r="K46" s="14" t="s">
        <v>225</v>
      </c>
      <c r="L46" s="14" t="s">
        <v>32</v>
      </c>
    </row>
    <row r="47" s="4" customFormat="1" ht="67.5" spans="1:12">
      <c r="A47" s="14">
        <v>43</v>
      </c>
      <c r="B47" s="14" t="s">
        <v>231</v>
      </c>
      <c r="C47" s="14" t="s">
        <v>16</v>
      </c>
      <c r="D47" s="14" t="s">
        <v>17</v>
      </c>
      <c r="E47" s="14" t="s">
        <v>232</v>
      </c>
      <c r="F47" s="14" t="s">
        <v>233</v>
      </c>
      <c r="G47" s="14">
        <v>50</v>
      </c>
      <c r="H47" s="14" t="s">
        <v>229</v>
      </c>
      <c r="I47" s="14" t="s">
        <v>230</v>
      </c>
      <c r="J47" s="14" t="s">
        <v>22</v>
      </c>
      <c r="K47" s="14" t="s">
        <v>225</v>
      </c>
      <c r="L47" s="14" t="s">
        <v>32</v>
      </c>
    </row>
    <row r="48" s="38" customFormat="1" ht="54" spans="1:12">
      <c r="A48" s="14">
        <v>44</v>
      </c>
      <c r="B48" s="14" t="s">
        <v>234</v>
      </c>
      <c r="C48" s="14" t="s">
        <v>16</v>
      </c>
      <c r="D48" s="14" t="s">
        <v>17</v>
      </c>
      <c r="E48" s="14" t="s">
        <v>235</v>
      </c>
      <c r="F48" s="14" t="s">
        <v>236</v>
      </c>
      <c r="G48" s="14">
        <v>40</v>
      </c>
      <c r="H48" s="14" t="s">
        <v>237</v>
      </c>
      <c r="I48" s="14" t="s">
        <v>238</v>
      </c>
      <c r="J48" s="14" t="s">
        <v>22</v>
      </c>
      <c r="K48" s="14" t="s">
        <v>239</v>
      </c>
      <c r="L48" s="22" t="s">
        <v>24</v>
      </c>
    </row>
    <row r="49" s="38" customFormat="1" ht="85.5" spans="1:12">
      <c r="A49" s="14">
        <v>45</v>
      </c>
      <c r="B49" s="14" t="s">
        <v>240</v>
      </c>
      <c r="C49" s="14" t="s">
        <v>16</v>
      </c>
      <c r="D49" s="14" t="s">
        <v>17</v>
      </c>
      <c r="E49" s="14" t="s">
        <v>241</v>
      </c>
      <c r="F49" s="14" t="s">
        <v>242</v>
      </c>
      <c r="G49" s="14">
        <v>360</v>
      </c>
      <c r="H49" s="32" t="s">
        <v>243</v>
      </c>
      <c r="I49" s="32" t="s">
        <v>244</v>
      </c>
      <c r="J49" s="14" t="s">
        <v>22</v>
      </c>
      <c r="K49" s="14" t="s">
        <v>239</v>
      </c>
      <c r="L49" s="70"/>
    </row>
    <row r="50" s="38" customFormat="1" ht="85.5" spans="1:12">
      <c r="A50" s="14">
        <v>46</v>
      </c>
      <c r="B50" s="14" t="s">
        <v>245</v>
      </c>
      <c r="C50" s="14" t="s">
        <v>16</v>
      </c>
      <c r="D50" s="14" t="s">
        <v>17</v>
      </c>
      <c r="E50" s="14" t="s">
        <v>246</v>
      </c>
      <c r="F50" s="14" t="s">
        <v>247</v>
      </c>
      <c r="G50" s="14">
        <v>100</v>
      </c>
      <c r="H50" s="32" t="s">
        <v>248</v>
      </c>
      <c r="I50" s="32" t="s">
        <v>249</v>
      </c>
      <c r="J50" s="14" t="s">
        <v>22</v>
      </c>
      <c r="K50" s="14" t="s">
        <v>239</v>
      </c>
      <c r="L50" s="70"/>
    </row>
    <row r="51" s="6" customFormat="1" ht="57" spans="1:12">
      <c r="A51" s="14">
        <v>47</v>
      </c>
      <c r="B51" s="14" t="s">
        <v>250</v>
      </c>
      <c r="C51" s="14" t="s">
        <v>16</v>
      </c>
      <c r="D51" s="14" t="s">
        <v>17</v>
      </c>
      <c r="E51" s="14" t="s">
        <v>251</v>
      </c>
      <c r="F51" s="66" t="s">
        <v>252</v>
      </c>
      <c r="G51" s="14">
        <v>50</v>
      </c>
      <c r="H51" s="32" t="s">
        <v>253</v>
      </c>
      <c r="I51" s="14" t="s">
        <v>254</v>
      </c>
      <c r="J51" s="14" t="s">
        <v>22</v>
      </c>
      <c r="K51" s="14" t="s">
        <v>251</v>
      </c>
      <c r="L51" s="32" t="s">
        <v>36</v>
      </c>
    </row>
    <row r="52" s="2" customFormat="1" ht="67.5" spans="1:12">
      <c r="A52" s="14">
        <v>48</v>
      </c>
      <c r="B52" s="14" t="s">
        <v>255</v>
      </c>
      <c r="C52" s="14" t="s">
        <v>16</v>
      </c>
      <c r="D52" s="14" t="s">
        <v>17</v>
      </c>
      <c r="E52" s="14" t="s">
        <v>256</v>
      </c>
      <c r="F52" s="14" t="s">
        <v>257</v>
      </c>
      <c r="G52" s="14">
        <v>50</v>
      </c>
      <c r="H52" s="14" t="s">
        <v>258</v>
      </c>
      <c r="I52" s="14" t="s">
        <v>259</v>
      </c>
      <c r="J52" s="14" t="s">
        <v>22</v>
      </c>
      <c r="K52" s="14" t="s">
        <v>260</v>
      </c>
      <c r="L52" s="14" t="s">
        <v>32</v>
      </c>
    </row>
    <row r="53" s="2" customFormat="1" ht="67.5" spans="1:12">
      <c r="A53" s="14">
        <v>49</v>
      </c>
      <c r="B53" s="14" t="s">
        <v>261</v>
      </c>
      <c r="C53" s="14" t="s">
        <v>16</v>
      </c>
      <c r="D53" s="14" t="s">
        <v>17</v>
      </c>
      <c r="E53" s="14" t="s">
        <v>262</v>
      </c>
      <c r="F53" s="14" t="s">
        <v>257</v>
      </c>
      <c r="G53" s="14">
        <v>50</v>
      </c>
      <c r="H53" s="14" t="s">
        <v>263</v>
      </c>
      <c r="I53" s="14" t="s">
        <v>264</v>
      </c>
      <c r="J53" s="14" t="s">
        <v>22</v>
      </c>
      <c r="K53" s="14" t="s">
        <v>260</v>
      </c>
      <c r="L53" s="32" t="s">
        <v>36</v>
      </c>
    </row>
    <row r="54" s="39" customFormat="1" ht="40.5" spans="1:12">
      <c r="A54" s="14">
        <v>50</v>
      </c>
      <c r="B54" s="14" t="s">
        <v>265</v>
      </c>
      <c r="C54" s="14" t="s">
        <v>16</v>
      </c>
      <c r="D54" s="14" t="s">
        <v>17</v>
      </c>
      <c r="E54" s="14" t="s">
        <v>266</v>
      </c>
      <c r="F54" s="14" t="s">
        <v>267</v>
      </c>
      <c r="G54" s="14">
        <v>20</v>
      </c>
      <c r="H54" s="14" t="s">
        <v>268</v>
      </c>
      <c r="I54" s="14" t="s">
        <v>269</v>
      </c>
      <c r="J54" s="14" t="s">
        <v>22</v>
      </c>
      <c r="K54" s="14" t="s">
        <v>260</v>
      </c>
      <c r="L54" s="22" t="s">
        <v>24</v>
      </c>
    </row>
    <row r="55" s="39" customFormat="1" ht="40.5" spans="1:12">
      <c r="A55" s="14">
        <v>51</v>
      </c>
      <c r="B55" s="14" t="s">
        <v>270</v>
      </c>
      <c r="C55" s="14" t="s">
        <v>16</v>
      </c>
      <c r="D55" s="14" t="s">
        <v>17</v>
      </c>
      <c r="E55" s="14" t="s">
        <v>271</v>
      </c>
      <c r="F55" s="14" t="s">
        <v>272</v>
      </c>
      <c r="G55" s="14">
        <v>20</v>
      </c>
      <c r="H55" s="14" t="s">
        <v>273</v>
      </c>
      <c r="I55" s="14" t="s">
        <v>269</v>
      </c>
      <c r="J55" s="14" t="s">
        <v>22</v>
      </c>
      <c r="K55" s="14" t="s">
        <v>260</v>
      </c>
      <c r="L55" s="22" t="s">
        <v>24</v>
      </c>
    </row>
    <row r="56" s="2" customFormat="1" ht="40.5" spans="1:12">
      <c r="A56" s="14">
        <v>52</v>
      </c>
      <c r="B56" s="14" t="s">
        <v>274</v>
      </c>
      <c r="C56" s="14" t="s">
        <v>16</v>
      </c>
      <c r="D56" s="14" t="s">
        <v>17</v>
      </c>
      <c r="E56" s="14" t="s">
        <v>275</v>
      </c>
      <c r="F56" s="14" t="s">
        <v>276</v>
      </c>
      <c r="G56" s="14">
        <v>220</v>
      </c>
      <c r="H56" s="14" t="s">
        <v>277</v>
      </c>
      <c r="I56" s="14" t="s">
        <v>278</v>
      </c>
      <c r="J56" s="14" t="s">
        <v>22</v>
      </c>
      <c r="K56" s="14" t="s">
        <v>279</v>
      </c>
      <c r="L56" s="14"/>
    </row>
    <row r="57" s="2" customFormat="1" ht="67.5" spans="1:12">
      <c r="A57" s="14">
        <v>53</v>
      </c>
      <c r="B57" s="14" t="s">
        <v>280</v>
      </c>
      <c r="C57" s="14" t="s">
        <v>16</v>
      </c>
      <c r="D57" s="14" t="s">
        <v>17</v>
      </c>
      <c r="E57" s="14" t="s">
        <v>281</v>
      </c>
      <c r="F57" s="14" t="s">
        <v>282</v>
      </c>
      <c r="G57" s="14">
        <v>480</v>
      </c>
      <c r="H57" s="14" t="s">
        <v>283</v>
      </c>
      <c r="I57" s="14" t="s">
        <v>284</v>
      </c>
      <c r="J57" s="14" t="s">
        <v>22</v>
      </c>
      <c r="K57" s="14" t="s">
        <v>279</v>
      </c>
      <c r="L57" s="14"/>
    </row>
    <row r="58" s="2" customFormat="1" ht="67.5" spans="1:12">
      <c r="A58" s="14">
        <v>54</v>
      </c>
      <c r="B58" s="14" t="s">
        <v>285</v>
      </c>
      <c r="C58" s="14" t="s">
        <v>16</v>
      </c>
      <c r="D58" s="14" t="s">
        <v>17</v>
      </c>
      <c r="E58" s="14" t="s">
        <v>275</v>
      </c>
      <c r="F58" s="14" t="s">
        <v>286</v>
      </c>
      <c r="G58" s="14">
        <v>40</v>
      </c>
      <c r="H58" s="14" t="s">
        <v>287</v>
      </c>
      <c r="I58" s="14" t="s">
        <v>288</v>
      </c>
      <c r="J58" s="14" t="s">
        <v>22</v>
      </c>
      <c r="K58" s="14" t="s">
        <v>279</v>
      </c>
      <c r="L58" s="14" t="s">
        <v>24</v>
      </c>
    </row>
    <row r="59" s="2" customFormat="1" ht="67.5" spans="1:12">
      <c r="A59" s="14">
        <v>55</v>
      </c>
      <c r="B59" s="14" t="s">
        <v>289</v>
      </c>
      <c r="C59" s="14" t="s">
        <v>16</v>
      </c>
      <c r="D59" s="14" t="s">
        <v>17</v>
      </c>
      <c r="E59" s="14" t="s">
        <v>290</v>
      </c>
      <c r="F59" s="67" t="s">
        <v>291</v>
      </c>
      <c r="G59" s="14">
        <v>200</v>
      </c>
      <c r="H59" s="67" t="s">
        <v>292</v>
      </c>
      <c r="I59" s="67" t="s">
        <v>293</v>
      </c>
      <c r="J59" s="14" t="s">
        <v>22</v>
      </c>
      <c r="K59" s="14" t="s">
        <v>294</v>
      </c>
      <c r="L59" s="14"/>
    </row>
    <row r="60" s="2" customFormat="1" ht="108" spans="1:12">
      <c r="A60" s="14">
        <v>56</v>
      </c>
      <c r="B60" s="14" t="s">
        <v>295</v>
      </c>
      <c r="C60" s="14" t="s">
        <v>16</v>
      </c>
      <c r="D60" s="14" t="s">
        <v>17</v>
      </c>
      <c r="E60" s="14" t="s">
        <v>296</v>
      </c>
      <c r="F60" s="14" t="s">
        <v>297</v>
      </c>
      <c r="G60" s="14">
        <v>280</v>
      </c>
      <c r="H60" s="14" t="s">
        <v>298</v>
      </c>
      <c r="I60" s="14" t="s">
        <v>299</v>
      </c>
      <c r="J60" s="14" t="s">
        <v>22</v>
      </c>
      <c r="K60" s="14" t="s">
        <v>294</v>
      </c>
      <c r="L60" s="14"/>
    </row>
    <row r="61" s="2" customFormat="1" ht="81" spans="1:12">
      <c r="A61" s="14">
        <v>57</v>
      </c>
      <c r="B61" s="14" t="s">
        <v>300</v>
      </c>
      <c r="C61" s="14" t="s">
        <v>16</v>
      </c>
      <c r="D61" s="14" t="s">
        <v>17</v>
      </c>
      <c r="E61" s="14" t="s">
        <v>301</v>
      </c>
      <c r="F61" s="67" t="s">
        <v>302</v>
      </c>
      <c r="G61" s="14">
        <v>220</v>
      </c>
      <c r="H61" s="14" t="s">
        <v>303</v>
      </c>
      <c r="I61" s="14" t="s">
        <v>304</v>
      </c>
      <c r="J61" s="14" t="s">
        <v>22</v>
      </c>
      <c r="K61" s="14" t="s">
        <v>294</v>
      </c>
      <c r="L61" s="14"/>
    </row>
    <row r="62" s="7" customFormat="1" ht="81" spans="1:12">
      <c r="A62" s="14">
        <v>58</v>
      </c>
      <c r="B62" s="14" t="s">
        <v>305</v>
      </c>
      <c r="C62" s="14" t="s">
        <v>16</v>
      </c>
      <c r="D62" s="14" t="s">
        <v>17</v>
      </c>
      <c r="E62" s="14" t="s">
        <v>306</v>
      </c>
      <c r="F62" s="14" t="s">
        <v>307</v>
      </c>
      <c r="G62" s="14">
        <v>50</v>
      </c>
      <c r="H62" s="14" t="s">
        <v>308</v>
      </c>
      <c r="I62" s="14" t="s">
        <v>309</v>
      </c>
      <c r="J62" s="14" t="s">
        <v>22</v>
      </c>
      <c r="K62" s="14" t="s">
        <v>294</v>
      </c>
      <c r="L62" s="14" t="s">
        <v>32</v>
      </c>
    </row>
    <row r="63" s="7" customFormat="1" ht="67.5" spans="1:12">
      <c r="A63" s="14">
        <v>59</v>
      </c>
      <c r="B63" s="14" t="s">
        <v>310</v>
      </c>
      <c r="C63" s="14" t="s">
        <v>16</v>
      </c>
      <c r="D63" s="14" t="s">
        <v>17</v>
      </c>
      <c r="E63" s="14" t="s">
        <v>311</v>
      </c>
      <c r="F63" s="14" t="s">
        <v>312</v>
      </c>
      <c r="G63" s="14">
        <v>50</v>
      </c>
      <c r="H63" s="14" t="s">
        <v>313</v>
      </c>
      <c r="I63" s="14" t="s">
        <v>314</v>
      </c>
      <c r="J63" s="14" t="s">
        <v>22</v>
      </c>
      <c r="K63" s="14" t="s">
        <v>294</v>
      </c>
      <c r="L63" s="32" t="s">
        <v>36</v>
      </c>
    </row>
    <row r="64" s="2" customFormat="1" ht="94.5" spans="1:12">
      <c r="A64" s="14">
        <v>60</v>
      </c>
      <c r="B64" s="14" t="s">
        <v>315</v>
      </c>
      <c r="C64" s="14" t="s">
        <v>16</v>
      </c>
      <c r="D64" s="14" t="s">
        <v>17</v>
      </c>
      <c r="E64" s="14" t="s">
        <v>316</v>
      </c>
      <c r="F64" s="14" t="s">
        <v>317</v>
      </c>
      <c r="G64" s="14">
        <v>100</v>
      </c>
      <c r="H64" s="14" t="s">
        <v>318</v>
      </c>
      <c r="I64" s="14" t="s">
        <v>319</v>
      </c>
      <c r="J64" s="14" t="s">
        <v>22</v>
      </c>
      <c r="K64" s="14" t="s">
        <v>320</v>
      </c>
      <c r="L64" s="14"/>
    </row>
    <row r="65" s="2" customFormat="1" ht="94.5" spans="1:12">
      <c r="A65" s="14">
        <v>61</v>
      </c>
      <c r="B65" s="14" t="s">
        <v>321</v>
      </c>
      <c r="C65" s="14" t="s">
        <v>16</v>
      </c>
      <c r="D65" s="14" t="s">
        <v>17</v>
      </c>
      <c r="E65" s="14" t="s">
        <v>322</v>
      </c>
      <c r="F65" s="14" t="s">
        <v>323</v>
      </c>
      <c r="G65" s="14">
        <v>50</v>
      </c>
      <c r="H65" s="14" t="s">
        <v>324</v>
      </c>
      <c r="I65" s="14" t="s">
        <v>325</v>
      </c>
      <c r="J65" s="14" t="s">
        <v>22</v>
      </c>
      <c r="K65" s="14" t="s">
        <v>326</v>
      </c>
      <c r="L65" s="14" t="s">
        <v>32</v>
      </c>
    </row>
    <row r="66" s="2" customFormat="1" ht="94.5" spans="1:12">
      <c r="A66" s="14">
        <v>62</v>
      </c>
      <c r="B66" s="14" t="s">
        <v>327</v>
      </c>
      <c r="C66" s="14" t="s">
        <v>16</v>
      </c>
      <c r="D66" s="14" t="s">
        <v>17</v>
      </c>
      <c r="E66" s="14" t="s">
        <v>328</v>
      </c>
      <c r="F66" s="14" t="s">
        <v>329</v>
      </c>
      <c r="G66" s="14">
        <v>50</v>
      </c>
      <c r="H66" s="14" t="s">
        <v>330</v>
      </c>
      <c r="I66" s="14" t="s">
        <v>331</v>
      </c>
      <c r="J66" s="14" t="s">
        <v>22</v>
      </c>
      <c r="K66" s="14" t="s">
        <v>326</v>
      </c>
      <c r="L66" s="32" t="s">
        <v>36</v>
      </c>
    </row>
    <row r="67" s="2" customFormat="1" ht="81" spans="1:12">
      <c r="A67" s="14">
        <v>63</v>
      </c>
      <c r="B67" s="14" t="s">
        <v>332</v>
      </c>
      <c r="C67" s="14" t="s">
        <v>16</v>
      </c>
      <c r="D67" s="14" t="s">
        <v>17</v>
      </c>
      <c r="E67" s="14" t="s">
        <v>333</v>
      </c>
      <c r="F67" s="14" t="s">
        <v>334</v>
      </c>
      <c r="G67" s="14">
        <v>150</v>
      </c>
      <c r="H67" s="14" t="s">
        <v>335</v>
      </c>
      <c r="I67" s="14" t="s">
        <v>336</v>
      </c>
      <c r="J67" s="14" t="s">
        <v>22</v>
      </c>
      <c r="K67" s="14" t="s">
        <v>326</v>
      </c>
      <c r="L67" s="14"/>
    </row>
    <row r="68" s="2" customFormat="1" ht="114" spans="1:12">
      <c r="A68" s="14">
        <v>64</v>
      </c>
      <c r="B68" s="16" t="s">
        <v>337</v>
      </c>
      <c r="C68" s="16" t="s">
        <v>16</v>
      </c>
      <c r="D68" s="14" t="s">
        <v>17</v>
      </c>
      <c r="E68" s="16" t="s">
        <v>338</v>
      </c>
      <c r="F68" s="16" t="s">
        <v>339</v>
      </c>
      <c r="G68" s="14">
        <v>100</v>
      </c>
      <c r="H68" s="16" t="s">
        <v>340</v>
      </c>
      <c r="I68" s="16" t="s">
        <v>341</v>
      </c>
      <c r="J68" s="14" t="s">
        <v>22</v>
      </c>
      <c r="K68" s="14" t="s">
        <v>326</v>
      </c>
      <c r="L68" s="22" t="s">
        <v>342</v>
      </c>
    </row>
    <row r="69" s="2" customFormat="1" ht="54" spans="1:12">
      <c r="A69" s="14">
        <v>65</v>
      </c>
      <c r="B69" s="14" t="s">
        <v>343</v>
      </c>
      <c r="C69" s="14" t="s">
        <v>16</v>
      </c>
      <c r="D69" s="14" t="s">
        <v>17</v>
      </c>
      <c r="E69" s="14" t="s">
        <v>344</v>
      </c>
      <c r="F69" s="14" t="s">
        <v>345</v>
      </c>
      <c r="G69" s="14">
        <v>50</v>
      </c>
      <c r="H69" s="14" t="s">
        <v>346</v>
      </c>
      <c r="I69" s="14" t="s">
        <v>347</v>
      </c>
      <c r="J69" s="14" t="s">
        <v>22</v>
      </c>
      <c r="K69" s="14" t="s">
        <v>348</v>
      </c>
      <c r="L69" s="14" t="s">
        <v>32</v>
      </c>
    </row>
    <row r="70" s="2" customFormat="1" ht="67.5" spans="1:12">
      <c r="A70" s="14">
        <v>66</v>
      </c>
      <c r="B70" s="14" t="s">
        <v>349</v>
      </c>
      <c r="C70" s="14" t="s">
        <v>16</v>
      </c>
      <c r="D70" s="14" t="s">
        <v>17</v>
      </c>
      <c r="E70" s="14" t="s">
        <v>344</v>
      </c>
      <c r="F70" s="14" t="s">
        <v>350</v>
      </c>
      <c r="G70" s="14">
        <v>50</v>
      </c>
      <c r="H70" s="14" t="s">
        <v>351</v>
      </c>
      <c r="I70" s="14" t="s">
        <v>352</v>
      </c>
      <c r="J70" s="14" t="s">
        <v>22</v>
      </c>
      <c r="K70" s="14" t="s">
        <v>348</v>
      </c>
      <c r="L70" s="32" t="s">
        <v>36</v>
      </c>
    </row>
    <row r="71" s="2" customFormat="1" ht="54" spans="1:12">
      <c r="A71" s="14">
        <v>67</v>
      </c>
      <c r="B71" s="14" t="s">
        <v>353</v>
      </c>
      <c r="C71" s="14" t="s">
        <v>16</v>
      </c>
      <c r="D71" s="14" t="s">
        <v>17</v>
      </c>
      <c r="E71" s="14" t="s">
        <v>354</v>
      </c>
      <c r="F71" s="14" t="s">
        <v>355</v>
      </c>
      <c r="G71" s="14">
        <v>20</v>
      </c>
      <c r="H71" s="14" t="s">
        <v>356</v>
      </c>
      <c r="I71" s="14" t="s">
        <v>357</v>
      </c>
      <c r="J71" s="14" t="s">
        <v>22</v>
      </c>
      <c r="K71" s="14" t="s">
        <v>348</v>
      </c>
      <c r="L71" s="14" t="s">
        <v>24</v>
      </c>
    </row>
    <row r="72" s="2" customFormat="1" ht="54" spans="1:12">
      <c r="A72" s="14">
        <v>68</v>
      </c>
      <c r="B72" s="14" t="s">
        <v>358</v>
      </c>
      <c r="C72" s="14" t="s">
        <v>16</v>
      </c>
      <c r="D72" s="14" t="s">
        <v>17</v>
      </c>
      <c r="E72" s="14" t="s">
        <v>354</v>
      </c>
      <c r="F72" s="14" t="s">
        <v>359</v>
      </c>
      <c r="G72" s="14">
        <v>20</v>
      </c>
      <c r="H72" s="14" t="s">
        <v>356</v>
      </c>
      <c r="I72" s="14" t="s">
        <v>357</v>
      </c>
      <c r="J72" s="14" t="s">
        <v>22</v>
      </c>
      <c r="K72" s="14" t="s">
        <v>348</v>
      </c>
      <c r="L72" s="14" t="s">
        <v>24</v>
      </c>
    </row>
    <row r="73" s="8" customFormat="1" ht="40.5" spans="1:12">
      <c r="A73" s="14">
        <v>69</v>
      </c>
      <c r="B73" s="14" t="s">
        <v>360</v>
      </c>
      <c r="C73" s="14" t="s">
        <v>16</v>
      </c>
      <c r="D73" s="14" t="s">
        <v>17</v>
      </c>
      <c r="E73" s="14" t="s">
        <v>361</v>
      </c>
      <c r="F73" s="14" t="s">
        <v>362</v>
      </c>
      <c r="G73" s="14">
        <v>50</v>
      </c>
      <c r="H73" s="14" t="s">
        <v>363</v>
      </c>
      <c r="I73" s="14" t="s">
        <v>364</v>
      </c>
      <c r="J73" s="14" t="s">
        <v>22</v>
      </c>
      <c r="K73" s="14" t="s">
        <v>42</v>
      </c>
      <c r="L73" s="22" t="s">
        <v>32</v>
      </c>
    </row>
    <row r="74" s="43" customFormat="1" ht="27" spans="1:12">
      <c r="A74" s="14">
        <v>70</v>
      </c>
      <c r="B74" s="14" t="s">
        <v>365</v>
      </c>
      <c r="C74" s="14" t="s">
        <v>16</v>
      </c>
      <c r="D74" s="14" t="s">
        <v>17</v>
      </c>
      <c r="E74" s="14" t="s">
        <v>366</v>
      </c>
      <c r="F74" s="14" t="s">
        <v>367</v>
      </c>
      <c r="G74" s="14">
        <v>50</v>
      </c>
      <c r="H74" s="14" t="s">
        <v>368</v>
      </c>
      <c r="I74" s="14" t="s">
        <v>369</v>
      </c>
      <c r="J74" s="14" t="s">
        <v>22</v>
      </c>
      <c r="K74" s="14" t="s">
        <v>42</v>
      </c>
      <c r="L74" s="22" t="s">
        <v>32</v>
      </c>
    </row>
    <row r="75" s="43" customFormat="1" ht="54" spans="1:12">
      <c r="A75" s="14">
        <v>71</v>
      </c>
      <c r="B75" s="14" t="s">
        <v>370</v>
      </c>
      <c r="C75" s="14" t="s">
        <v>16</v>
      </c>
      <c r="D75" s="14" t="s">
        <v>17</v>
      </c>
      <c r="E75" s="14" t="s">
        <v>371</v>
      </c>
      <c r="F75" s="14" t="s">
        <v>372</v>
      </c>
      <c r="G75" s="14">
        <v>50</v>
      </c>
      <c r="H75" s="14" t="s">
        <v>373</v>
      </c>
      <c r="I75" s="14" t="s">
        <v>374</v>
      </c>
      <c r="J75" s="14" t="s">
        <v>22</v>
      </c>
      <c r="K75" s="14" t="s">
        <v>279</v>
      </c>
      <c r="L75" s="32" t="s">
        <v>36</v>
      </c>
    </row>
    <row r="76" s="43" customFormat="1" ht="54" spans="1:12">
      <c r="A76" s="14">
        <v>72</v>
      </c>
      <c r="B76" s="14" t="s">
        <v>375</v>
      </c>
      <c r="C76" s="14" t="s">
        <v>16</v>
      </c>
      <c r="D76" s="14" t="s">
        <v>17</v>
      </c>
      <c r="E76" s="14" t="s">
        <v>376</v>
      </c>
      <c r="F76" s="14" t="s">
        <v>372</v>
      </c>
      <c r="G76" s="14">
        <v>50</v>
      </c>
      <c r="H76" s="14" t="s">
        <v>373</v>
      </c>
      <c r="I76" s="14" t="s">
        <v>374</v>
      </c>
      <c r="J76" s="14" t="s">
        <v>22</v>
      </c>
      <c r="K76" s="14" t="s">
        <v>279</v>
      </c>
      <c r="L76" s="22" t="s">
        <v>32</v>
      </c>
    </row>
    <row r="77" s="43" customFormat="1" ht="40.5" spans="1:12">
      <c r="A77" s="14">
        <v>73</v>
      </c>
      <c r="B77" s="14" t="s">
        <v>377</v>
      </c>
      <c r="C77" s="14" t="s">
        <v>16</v>
      </c>
      <c r="D77" s="14" t="s">
        <v>17</v>
      </c>
      <c r="E77" s="14" t="s">
        <v>378</v>
      </c>
      <c r="F77" s="14" t="s">
        <v>379</v>
      </c>
      <c r="G77" s="14">
        <v>50</v>
      </c>
      <c r="H77" s="14" t="s">
        <v>380</v>
      </c>
      <c r="I77" s="14" t="s">
        <v>381</v>
      </c>
      <c r="J77" s="14" t="s">
        <v>22</v>
      </c>
      <c r="K77" s="14" t="s">
        <v>23</v>
      </c>
      <c r="L77" s="22" t="s">
        <v>32</v>
      </c>
    </row>
    <row r="78" s="43" customFormat="1" ht="67.5" spans="1:12">
      <c r="A78" s="14">
        <v>74</v>
      </c>
      <c r="B78" s="14" t="s">
        <v>382</v>
      </c>
      <c r="C78" s="14" t="s">
        <v>16</v>
      </c>
      <c r="D78" s="14" t="s">
        <v>383</v>
      </c>
      <c r="E78" s="14" t="s">
        <v>384</v>
      </c>
      <c r="F78" s="14" t="s">
        <v>385</v>
      </c>
      <c r="G78" s="14">
        <v>50</v>
      </c>
      <c r="H78" s="14" t="s">
        <v>386</v>
      </c>
      <c r="I78" s="14" t="s">
        <v>387</v>
      </c>
      <c r="J78" s="14" t="s">
        <v>22</v>
      </c>
      <c r="K78" s="14" t="s">
        <v>320</v>
      </c>
      <c r="L78" s="22" t="s">
        <v>32</v>
      </c>
    </row>
    <row r="79" s="43" customFormat="1" ht="54" spans="1:12">
      <c r="A79" s="14">
        <v>75</v>
      </c>
      <c r="B79" s="14" t="s">
        <v>388</v>
      </c>
      <c r="C79" s="14" t="s">
        <v>16</v>
      </c>
      <c r="D79" s="14" t="s">
        <v>17</v>
      </c>
      <c r="E79" s="14" t="s">
        <v>129</v>
      </c>
      <c r="F79" s="14" t="s">
        <v>389</v>
      </c>
      <c r="G79" s="14">
        <v>50</v>
      </c>
      <c r="H79" s="14" t="s">
        <v>390</v>
      </c>
      <c r="I79" s="14" t="s">
        <v>391</v>
      </c>
      <c r="J79" s="14" t="s">
        <v>22</v>
      </c>
      <c r="K79" s="14" t="s">
        <v>133</v>
      </c>
      <c r="L79" s="22" t="s">
        <v>32</v>
      </c>
    </row>
    <row r="80" s="43" customFormat="1" ht="94.5" spans="1:12">
      <c r="A80" s="14">
        <v>76</v>
      </c>
      <c r="B80" s="14" t="s">
        <v>392</v>
      </c>
      <c r="C80" s="14" t="s">
        <v>16</v>
      </c>
      <c r="D80" s="14" t="s">
        <v>17</v>
      </c>
      <c r="E80" s="14" t="s">
        <v>393</v>
      </c>
      <c r="F80" s="14" t="s">
        <v>394</v>
      </c>
      <c r="G80" s="14">
        <v>50</v>
      </c>
      <c r="H80" s="14" t="s">
        <v>395</v>
      </c>
      <c r="I80" s="14" t="s">
        <v>396</v>
      </c>
      <c r="J80" s="14" t="s">
        <v>22</v>
      </c>
      <c r="K80" s="14" t="s">
        <v>133</v>
      </c>
      <c r="L80" s="32" t="s">
        <v>36</v>
      </c>
    </row>
    <row r="81" s="43" customFormat="1" ht="81" spans="1:12">
      <c r="A81" s="14">
        <v>77</v>
      </c>
      <c r="B81" s="14" t="s">
        <v>397</v>
      </c>
      <c r="C81" s="14" t="s">
        <v>16</v>
      </c>
      <c r="D81" s="14" t="s">
        <v>17</v>
      </c>
      <c r="E81" s="14" t="s">
        <v>398</v>
      </c>
      <c r="F81" s="14" t="s">
        <v>399</v>
      </c>
      <c r="G81" s="14">
        <v>50</v>
      </c>
      <c r="H81" s="14" t="s">
        <v>400</v>
      </c>
      <c r="I81" s="14" t="s">
        <v>401</v>
      </c>
      <c r="J81" s="14" t="s">
        <v>22</v>
      </c>
      <c r="K81" s="14" t="s">
        <v>181</v>
      </c>
      <c r="L81" s="32" t="s">
        <v>36</v>
      </c>
    </row>
    <row r="82" s="43" customFormat="1" ht="67.5" spans="1:12">
      <c r="A82" s="14">
        <v>78</v>
      </c>
      <c r="B82" s="33" t="s">
        <v>402</v>
      </c>
      <c r="C82" s="14" t="s">
        <v>16</v>
      </c>
      <c r="D82" s="33" t="s">
        <v>17</v>
      </c>
      <c r="E82" s="33" t="s">
        <v>403</v>
      </c>
      <c r="F82" s="33" t="s">
        <v>404</v>
      </c>
      <c r="G82" s="33">
        <v>50</v>
      </c>
      <c r="H82" s="33" t="s">
        <v>405</v>
      </c>
      <c r="I82" s="14" t="s">
        <v>174</v>
      </c>
      <c r="J82" s="14" t="s">
        <v>406</v>
      </c>
      <c r="K82" s="33" t="s">
        <v>175</v>
      </c>
      <c r="L82" s="14" t="s">
        <v>32</v>
      </c>
    </row>
    <row r="83" s="9" customFormat="1" ht="81" spans="1:12">
      <c r="A83" s="14">
        <v>79</v>
      </c>
      <c r="B83" s="14" t="s">
        <v>407</v>
      </c>
      <c r="C83" s="14" t="s">
        <v>16</v>
      </c>
      <c r="D83" s="14" t="s">
        <v>17</v>
      </c>
      <c r="E83" s="14" t="s">
        <v>408</v>
      </c>
      <c r="F83" s="14" t="s">
        <v>409</v>
      </c>
      <c r="G83" s="14">
        <v>50</v>
      </c>
      <c r="H83" s="14" t="s">
        <v>410</v>
      </c>
      <c r="I83" s="14" t="s">
        <v>411</v>
      </c>
      <c r="J83" s="14" t="s">
        <v>22</v>
      </c>
      <c r="K83" s="14" t="s">
        <v>158</v>
      </c>
      <c r="L83" s="22" t="s">
        <v>32</v>
      </c>
    </row>
    <row r="84" s="44" customFormat="1" ht="54" spans="1:12">
      <c r="A84" s="14">
        <v>80</v>
      </c>
      <c r="B84" s="14" t="s">
        <v>412</v>
      </c>
      <c r="C84" s="14" t="s">
        <v>16</v>
      </c>
      <c r="D84" s="14" t="s">
        <v>17</v>
      </c>
      <c r="E84" s="14" t="s">
        <v>413</v>
      </c>
      <c r="F84" s="14" t="s">
        <v>414</v>
      </c>
      <c r="G84" s="14">
        <v>50</v>
      </c>
      <c r="H84" s="72" t="s">
        <v>415</v>
      </c>
      <c r="I84" s="14" t="s">
        <v>416</v>
      </c>
      <c r="J84" s="14" t="s">
        <v>22</v>
      </c>
      <c r="K84" s="14" t="s">
        <v>169</v>
      </c>
      <c r="L84" s="32" t="s">
        <v>36</v>
      </c>
    </row>
    <row r="85" s="2" customFormat="1" ht="40.5" spans="1:12">
      <c r="A85" s="14">
        <v>81</v>
      </c>
      <c r="B85" s="14" t="s">
        <v>417</v>
      </c>
      <c r="C85" s="14" t="s">
        <v>16</v>
      </c>
      <c r="D85" s="14" t="s">
        <v>17</v>
      </c>
      <c r="E85" s="14" t="s">
        <v>418</v>
      </c>
      <c r="F85" s="73" t="s">
        <v>419</v>
      </c>
      <c r="G85" s="14">
        <v>165</v>
      </c>
      <c r="H85" s="73" t="s">
        <v>420</v>
      </c>
      <c r="I85" s="81" t="s">
        <v>421</v>
      </c>
      <c r="J85" s="14" t="s">
        <v>422</v>
      </c>
      <c r="K85" s="14" t="s">
        <v>423</v>
      </c>
      <c r="L85" s="14"/>
    </row>
    <row r="86" s="2" customFormat="1" ht="81" spans="1:12">
      <c r="A86" s="14">
        <v>82</v>
      </c>
      <c r="B86" s="14" t="s">
        <v>424</v>
      </c>
      <c r="C86" s="14" t="s">
        <v>16</v>
      </c>
      <c r="D86" s="14" t="s">
        <v>17</v>
      </c>
      <c r="E86" s="14" t="s">
        <v>418</v>
      </c>
      <c r="F86" s="14" t="s">
        <v>425</v>
      </c>
      <c r="G86" s="14">
        <v>300</v>
      </c>
      <c r="H86" s="14" t="s">
        <v>426</v>
      </c>
      <c r="I86" s="81" t="s">
        <v>427</v>
      </c>
      <c r="J86" s="14" t="s">
        <v>422</v>
      </c>
      <c r="K86" s="14" t="s">
        <v>423</v>
      </c>
      <c r="L86" s="14"/>
    </row>
    <row r="87" s="7" customFormat="1" ht="94.5" spans="1:12">
      <c r="A87" s="14">
        <v>83</v>
      </c>
      <c r="B87" s="14" t="s">
        <v>428</v>
      </c>
      <c r="C87" s="14" t="s">
        <v>16</v>
      </c>
      <c r="D87" s="14" t="s">
        <v>17</v>
      </c>
      <c r="E87" s="14" t="s">
        <v>418</v>
      </c>
      <c r="F87" s="14" t="s">
        <v>429</v>
      </c>
      <c r="G87" s="14">
        <v>3000</v>
      </c>
      <c r="H87" s="74" t="s">
        <v>430</v>
      </c>
      <c r="I87" s="74" t="s">
        <v>431</v>
      </c>
      <c r="J87" s="14" t="s">
        <v>22</v>
      </c>
      <c r="K87" s="14" t="s">
        <v>423</v>
      </c>
      <c r="L87" s="14"/>
    </row>
    <row r="88" ht="18.75" spans="1:12">
      <c r="A88" s="75" t="s">
        <v>432</v>
      </c>
      <c r="B88" s="75"/>
      <c r="C88" s="75"/>
      <c r="D88" s="76"/>
      <c r="E88" s="77"/>
      <c r="F88" s="77"/>
      <c r="G88" s="75">
        <f>SUM(G89:G191)</f>
        <v>11556.415</v>
      </c>
      <c r="H88" s="77"/>
      <c r="I88" s="77"/>
      <c r="J88" s="77"/>
      <c r="K88" s="77"/>
      <c r="L88" s="77"/>
    </row>
    <row r="89" s="45" customFormat="1" ht="40.5" spans="1:12">
      <c r="A89" s="14">
        <v>1</v>
      </c>
      <c r="B89" s="14" t="s">
        <v>433</v>
      </c>
      <c r="C89" s="22" t="s">
        <v>434</v>
      </c>
      <c r="D89" s="14" t="s">
        <v>17</v>
      </c>
      <c r="E89" s="14" t="s">
        <v>26</v>
      </c>
      <c r="F89" s="14" t="s">
        <v>435</v>
      </c>
      <c r="G89" s="14">
        <v>120</v>
      </c>
      <c r="H89" s="14" t="s">
        <v>436</v>
      </c>
      <c r="I89" s="14" t="s">
        <v>437</v>
      </c>
      <c r="J89" s="14" t="s">
        <v>22</v>
      </c>
      <c r="K89" s="14" t="s">
        <v>23</v>
      </c>
      <c r="L89" s="14"/>
    </row>
    <row r="90" s="45" customFormat="1" ht="40.5" spans="1:12">
      <c r="A90" s="14">
        <v>2</v>
      </c>
      <c r="B90" s="14" t="s">
        <v>438</v>
      </c>
      <c r="C90" s="22" t="s">
        <v>434</v>
      </c>
      <c r="D90" s="14" t="s">
        <v>17</v>
      </c>
      <c r="E90" s="14" t="s">
        <v>439</v>
      </c>
      <c r="F90" s="14" t="s">
        <v>440</v>
      </c>
      <c r="G90" s="14">
        <v>130</v>
      </c>
      <c r="H90" s="14" t="s">
        <v>436</v>
      </c>
      <c r="I90" s="14" t="s">
        <v>437</v>
      </c>
      <c r="J90" s="14" t="s">
        <v>22</v>
      </c>
      <c r="K90" s="14" t="s">
        <v>23</v>
      </c>
      <c r="L90" s="14"/>
    </row>
    <row r="91" s="45" customFormat="1" ht="40.5" spans="1:12">
      <c r="A91" s="14">
        <v>3</v>
      </c>
      <c r="B91" s="14" t="s">
        <v>441</v>
      </c>
      <c r="C91" s="22" t="s">
        <v>434</v>
      </c>
      <c r="D91" s="14" t="s">
        <v>17</v>
      </c>
      <c r="E91" s="14" t="s">
        <v>442</v>
      </c>
      <c r="F91" s="14" t="s">
        <v>443</v>
      </c>
      <c r="G91" s="14">
        <v>160</v>
      </c>
      <c r="H91" s="14" t="s">
        <v>436</v>
      </c>
      <c r="I91" s="14" t="s">
        <v>437</v>
      </c>
      <c r="J91" s="14" t="s">
        <v>22</v>
      </c>
      <c r="K91" s="14" t="s">
        <v>23</v>
      </c>
      <c r="L91" s="14"/>
    </row>
    <row r="92" s="45" customFormat="1" ht="40.5" spans="1:12">
      <c r="A92" s="14">
        <v>4</v>
      </c>
      <c r="B92" s="14" t="s">
        <v>444</v>
      </c>
      <c r="C92" s="22" t="s">
        <v>434</v>
      </c>
      <c r="D92" s="14" t="s">
        <v>17</v>
      </c>
      <c r="E92" s="14" t="s">
        <v>34</v>
      </c>
      <c r="F92" s="14" t="s">
        <v>445</v>
      </c>
      <c r="G92" s="14">
        <v>70</v>
      </c>
      <c r="H92" s="14" t="s">
        <v>436</v>
      </c>
      <c r="I92" s="14" t="s">
        <v>437</v>
      </c>
      <c r="J92" s="14" t="s">
        <v>22</v>
      </c>
      <c r="K92" s="14" t="s">
        <v>23</v>
      </c>
      <c r="L92" s="14"/>
    </row>
    <row r="93" s="46" customFormat="1" ht="54" spans="1:12">
      <c r="A93" s="14">
        <v>5</v>
      </c>
      <c r="B93" s="14" t="s">
        <v>446</v>
      </c>
      <c r="C93" s="22" t="s">
        <v>434</v>
      </c>
      <c r="D93" s="63" t="s">
        <v>17</v>
      </c>
      <c r="E93" s="14" t="s">
        <v>447</v>
      </c>
      <c r="F93" s="14" t="s">
        <v>448</v>
      </c>
      <c r="G93" s="63">
        <v>96</v>
      </c>
      <c r="H93" s="14" t="s">
        <v>449</v>
      </c>
      <c r="I93" s="14" t="s">
        <v>450</v>
      </c>
      <c r="J93" s="14" t="s">
        <v>22</v>
      </c>
      <c r="K93" s="14" t="s">
        <v>42</v>
      </c>
      <c r="L93" s="63"/>
    </row>
    <row r="94" s="46" customFormat="1" ht="54" spans="1:12">
      <c r="A94" s="14">
        <v>6</v>
      </c>
      <c r="B94" s="14" t="s">
        <v>451</v>
      </c>
      <c r="C94" s="22" t="s">
        <v>434</v>
      </c>
      <c r="D94" s="14" t="s">
        <v>17</v>
      </c>
      <c r="E94" s="14" t="s">
        <v>38</v>
      </c>
      <c r="F94" s="14" t="s">
        <v>452</v>
      </c>
      <c r="G94" s="63">
        <v>98.56</v>
      </c>
      <c r="H94" s="14" t="s">
        <v>453</v>
      </c>
      <c r="I94" s="14" t="s">
        <v>454</v>
      </c>
      <c r="J94" s="14" t="s">
        <v>22</v>
      </c>
      <c r="K94" s="14" t="s">
        <v>42</v>
      </c>
      <c r="L94" s="63"/>
    </row>
    <row r="95" s="46" customFormat="1" ht="54" spans="1:12">
      <c r="A95" s="14">
        <v>7</v>
      </c>
      <c r="B95" s="14" t="s">
        <v>455</v>
      </c>
      <c r="C95" s="22" t="s">
        <v>434</v>
      </c>
      <c r="D95" s="14" t="s">
        <v>17</v>
      </c>
      <c r="E95" s="14" t="s">
        <v>456</v>
      </c>
      <c r="F95" s="14" t="s">
        <v>457</v>
      </c>
      <c r="G95" s="63">
        <v>38.08</v>
      </c>
      <c r="H95" s="14" t="s">
        <v>458</v>
      </c>
      <c r="I95" s="14" t="s">
        <v>459</v>
      </c>
      <c r="J95" s="14" t="s">
        <v>22</v>
      </c>
      <c r="K95" s="14" t="s">
        <v>42</v>
      </c>
      <c r="L95" s="63"/>
    </row>
    <row r="96" s="46" customFormat="1" ht="54" spans="1:12">
      <c r="A96" s="14">
        <v>8</v>
      </c>
      <c r="B96" s="14" t="s">
        <v>460</v>
      </c>
      <c r="C96" s="22" t="s">
        <v>434</v>
      </c>
      <c r="D96" s="14" t="s">
        <v>17</v>
      </c>
      <c r="E96" s="14" t="s">
        <v>461</v>
      </c>
      <c r="F96" s="14" t="s">
        <v>462</v>
      </c>
      <c r="G96" s="63">
        <v>19.2</v>
      </c>
      <c r="H96" s="14" t="s">
        <v>463</v>
      </c>
      <c r="I96" s="14" t="s">
        <v>464</v>
      </c>
      <c r="J96" s="14" t="s">
        <v>22</v>
      </c>
      <c r="K96" s="14" t="s">
        <v>42</v>
      </c>
      <c r="L96" s="63"/>
    </row>
    <row r="97" s="46" customFormat="1" ht="54" spans="1:12">
      <c r="A97" s="14">
        <v>9</v>
      </c>
      <c r="B97" s="14" t="s">
        <v>465</v>
      </c>
      <c r="C97" s="22" t="s">
        <v>434</v>
      </c>
      <c r="D97" s="14" t="s">
        <v>17</v>
      </c>
      <c r="E97" s="14" t="s">
        <v>466</v>
      </c>
      <c r="F97" s="14" t="s">
        <v>467</v>
      </c>
      <c r="G97" s="63">
        <v>20</v>
      </c>
      <c r="H97" s="14" t="s">
        <v>468</v>
      </c>
      <c r="I97" s="14" t="s">
        <v>469</v>
      </c>
      <c r="J97" s="14" t="s">
        <v>22</v>
      </c>
      <c r="K97" s="14" t="s">
        <v>42</v>
      </c>
      <c r="L97" s="14" t="s">
        <v>24</v>
      </c>
    </row>
    <row r="98" s="46" customFormat="1" ht="54" spans="1:12">
      <c r="A98" s="14">
        <v>10</v>
      </c>
      <c r="B98" s="14" t="s">
        <v>470</v>
      </c>
      <c r="C98" s="22" t="s">
        <v>434</v>
      </c>
      <c r="D98" s="14" t="s">
        <v>17</v>
      </c>
      <c r="E98" s="14" t="s">
        <v>38</v>
      </c>
      <c r="F98" s="14" t="s">
        <v>471</v>
      </c>
      <c r="G98" s="63">
        <v>20</v>
      </c>
      <c r="H98" s="14" t="s">
        <v>472</v>
      </c>
      <c r="I98" s="14" t="s">
        <v>473</v>
      </c>
      <c r="J98" s="14" t="s">
        <v>22</v>
      </c>
      <c r="K98" s="14" t="s">
        <v>42</v>
      </c>
      <c r="L98" s="14" t="s">
        <v>24</v>
      </c>
    </row>
    <row r="99" s="47" customFormat="1" ht="40.5" spans="1:12">
      <c r="A99" s="14">
        <v>11</v>
      </c>
      <c r="B99" s="14" t="s">
        <v>474</v>
      </c>
      <c r="C99" s="22" t="s">
        <v>434</v>
      </c>
      <c r="D99" s="14" t="s">
        <v>17</v>
      </c>
      <c r="E99" s="14" t="s">
        <v>475</v>
      </c>
      <c r="F99" s="14" t="s">
        <v>476</v>
      </c>
      <c r="G99" s="14">
        <v>215.475</v>
      </c>
      <c r="H99" s="14" t="s">
        <v>436</v>
      </c>
      <c r="I99" s="14" t="s">
        <v>437</v>
      </c>
      <c r="J99" s="14" t="s">
        <v>22</v>
      </c>
      <c r="K99" s="14" t="s">
        <v>48</v>
      </c>
      <c r="L99" s="82"/>
    </row>
    <row r="100" s="48" customFormat="1" ht="40.5" spans="1:12">
      <c r="A100" s="14">
        <v>12</v>
      </c>
      <c r="B100" s="20" t="s">
        <v>477</v>
      </c>
      <c r="C100" s="22" t="s">
        <v>434</v>
      </c>
      <c r="D100" s="14" t="s">
        <v>17</v>
      </c>
      <c r="E100" s="14" t="s">
        <v>478</v>
      </c>
      <c r="F100" s="14" t="s">
        <v>479</v>
      </c>
      <c r="G100" s="14">
        <v>99</v>
      </c>
      <c r="H100" s="14" t="s">
        <v>436</v>
      </c>
      <c r="I100" s="14" t="s">
        <v>437</v>
      </c>
      <c r="J100" s="14" t="s">
        <v>22</v>
      </c>
      <c r="K100" s="14" t="s">
        <v>48</v>
      </c>
      <c r="L100" s="14"/>
    </row>
    <row r="101" s="49" customFormat="1" ht="40.5" spans="1:12">
      <c r="A101" s="14">
        <v>13</v>
      </c>
      <c r="B101" s="14" t="s">
        <v>480</v>
      </c>
      <c r="C101" s="22" t="s">
        <v>434</v>
      </c>
      <c r="D101" s="14" t="s">
        <v>17</v>
      </c>
      <c r="E101" s="14" t="s">
        <v>481</v>
      </c>
      <c r="F101" s="14" t="s">
        <v>482</v>
      </c>
      <c r="G101" s="14">
        <v>104.625</v>
      </c>
      <c r="H101" s="14" t="s">
        <v>436</v>
      </c>
      <c r="I101" s="14" t="s">
        <v>483</v>
      </c>
      <c r="J101" s="14" t="s">
        <v>22</v>
      </c>
      <c r="K101" s="14" t="s">
        <v>48</v>
      </c>
      <c r="L101" s="83"/>
    </row>
    <row r="102" s="49" customFormat="1" ht="40.5" spans="1:12">
      <c r="A102" s="14">
        <v>14</v>
      </c>
      <c r="B102" s="14" t="s">
        <v>484</v>
      </c>
      <c r="C102" s="22" t="s">
        <v>434</v>
      </c>
      <c r="D102" s="14" t="s">
        <v>17</v>
      </c>
      <c r="E102" s="14" t="s">
        <v>485</v>
      </c>
      <c r="F102" s="14" t="s">
        <v>486</v>
      </c>
      <c r="G102" s="14">
        <v>128.43</v>
      </c>
      <c r="H102" s="14" t="s">
        <v>436</v>
      </c>
      <c r="I102" s="14" t="s">
        <v>483</v>
      </c>
      <c r="J102" s="14" t="s">
        <v>22</v>
      </c>
      <c r="K102" s="14" t="s">
        <v>48</v>
      </c>
      <c r="L102" s="83"/>
    </row>
    <row r="103" s="49" customFormat="1" ht="40.5" spans="1:12">
      <c r="A103" s="14">
        <v>15</v>
      </c>
      <c r="B103" s="14" t="s">
        <v>487</v>
      </c>
      <c r="C103" s="22" t="s">
        <v>434</v>
      </c>
      <c r="D103" s="14" t="s">
        <v>17</v>
      </c>
      <c r="E103" s="14" t="s">
        <v>488</v>
      </c>
      <c r="F103" s="14" t="s">
        <v>489</v>
      </c>
      <c r="G103" s="14">
        <v>78.975</v>
      </c>
      <c r="H103" s="14" t="s">
        <v>436</v>
      </c>
      <c r="I103" s="14" t="s">
        <v>483</v>
      </c>
      <c r="J103" s="14" t="s">
        <v>22</v>
      </c>
      <c r="K103" s="14" t="s">
        <v>48</v>
      </c>
      <c r="L103" s="83"/>
    </row>
    <row r="104" s="49" customFormat="1" ht="54" spans="1:12">
      <c r="A104" s="14">
        <v>16</v>
      </c>
      <c r="B104" s="14" t="s">
        <v>490</v>
      </c>
      <c r="C104" s="22" t="s">
        <v>434</v>
      </c>
      <c r="D104" s="14" t="s">
        <v>17</v>
      </c>
      <c r="E104" s="14" t="s">
        <v>491</v>
      </c>
      <c r="F104" s="14" t="s">
        <v>492</v>
      </c>
      <c r="G104" s="14">
        <v>20</v>
      </c>
      <c r="H104" s="14" t="s">
        <v>493</v>
      </c>
      <c r="I104" s="14" t="s">
        <v>65</v>
      </c>
      <c r="J104" s="14" t="s">
        <v>22</v>
      </c>
      <c r="K104" s="14" t="s">
        <v>48</v>
      </c>
      <c r="L104" s="14" t="s">
        <v>24</v>
      </c>
    </row>
    <row r="105" s="45" customFormat="1" ht="40.5" spans="1:12">
      <c r="A105" s="14">
        <v>17</v>
      </c>
      <c r="B105" s="78" t="s">
        <v>494</v>
      </c>
      <c r="C105" s="22" t="s">
        <v>434</v>
      </c>
      <c r="D105" s="79" t="s">
        <v>17</v>
      </c>
      <c r="E105" s="78" t="s">
        <v>495</v>
      </c>
      <c r="F105" s="22" t="s">
        <v>496</v>
      </c>
      <c r="G105" s="22">
        <v>20</v>
      </c>
      <c r="H105" s="78" t="s">
        <v>497</v>
      </c>
      <c r="I105" s="78" t="s">
        <v>498</v>
      </c>
      <c r="J105" s="14" t="s">
        <v>22</v>
      </c>
      <c r="K105" s="78" t="s">
        <v>71</v>
      </c>
      <c r="L105" s="14" t="s">
        <v>24</v>
      </c>
    </row>
    <row r="106" s="45" customFormat="1" ht="54" spans="1:12">
      <c r="A106" s="14">
        <v>18</v>
      </c>
      <c r="B106" s="78" t="s">
        <v>499</v>
      </c>
      <c r="C106" s="22" t="s">
        <v>434</v>
      </c>
      <c r="D106" s="79" t="s">
        <v>17</v>
      </c>
      <c r="E106" s="78" t="s">
        <v>500</v>
      </c>
      <c r="F106" s="22" t="s">
        <v>501</v>
      </c>
      <c r="G106" s="22">
        <v>20</v>
      </c>
      <c r="H106" s="78" t="s">
        <v>502</v>
      </c>
      <c r="I106" s="78" t="s">
        <v>503</v>
      </c>
      <c r="J106" s="14" t="s">
        <v>22</v>
      </c>
      <c r="K106" s="78" t="s">
        <v>71</v>
      </c>
      <c r="L106" s="14" t="s">
        <v>24</v>
      </c>
    </row>
    <row r="107" s="45" customFormat="1" ht="54" spans="1:12">
      <c r="A107" s="14">
        <v>19</v>
      </c>
      <c r="B107" s="78" t="s">
        <v>504</v>
      </c>
      <c r="C107" s="22" t="s">
        <v>434</v>
      </c>
      <c r="D107" s="79" t="s">
        <v>17</v>
      </c>
      <c r="E107" s="78" t="s">
        <v>505</v>
      </c>
      <c r="F107" s="22" t="s">
        <v>506</v>
      </c>
      <c r="G107" s="22">
        <f>1278*150/10000</f>
        <v>19.17</v>
      </c>
      <c r="H107" s="78" t="s">
        <v>497</v>
      </c>
      <c r="I107" s="78" t="s">
        <v>498</v>
      </c>
      <c r="J107" s="14" t="s">
        <v>22</v>
      </c>
      <c r="K107" s="78" t="s">
        <v>71</v>
      </c>
      <c r="L107" s="14"/>
    </row>
    <row r="108" s="45" customFormat="1" ht="40.5" spans="1:12">
      <c r="A108" s="14">
        <v>20</v>
      </c>
      <c r="B108" s="78" t="s">
        <v>507</v>
      </c>
      <c r="C108" s="22" t="s">
        <v>434</v>
      </c>
      <c r="D108" s="79" t="s">
        <v>17</v>
      </c>
      <c r="E108" s="78" t="s">
        <v>508</v>
      </c>
      <c r="F108" s="22" t="s">
        <v>509</v>
      </c>
      <c r="G108" s="22">
        <v>73.63</v>
      </c>
      <c r="H108" s="78" t="s">
        <v>497</v>
      </c>
      <c r="I108" s="78" t="s">
        <v>498</v>
      </c>
      <c r="J108" s="14" t="s">
        <v>22</v>
      </c>
      <c r="K108" s="78" t="s">
        <v>71</v>
      </c>
      <c r="L108" s="14"/>
    </row>
    <row r="109" s="45" customFormat="1" ht="40.5" spans="1:12">
      <c r="A109" s="14">
        <v>21</v>
      </c>
      <c r="B109" s="78" t="s">
        <v>510</v>
      </c>
      <c r="C109" s="22" t="s">
        <v>434</v>
      </c>
      <c r="D109" s="79" t="s">
        <v>17</v>
      </c>
      <c r="E109" s="78" t="s">
        <v>82</v>
      </c>
      <c r="F109" s="22" t="s">
        <v>511</v>
      </c>
      <c r="G109" s="22">
        <v>189.88</v>
      </c>
      <c r="H109" s="78" t="s">
        <v>497</v>
      </c>
      <c r="I109" s="78" t="s">
        <v>498</v>
      </c>
      <c r="J109" s="14" t="s">
        <v>22</v>
      </c>
      <c r="K109" s="78" t="s">
        <v>71</v>
      </c>
      <c r="L109" s="14"/>
    </row>
    <row r="110" s="45" customFormat="1" ht="40.5" spans="1:12">
      <c r="A110" s="14">
        <v>22</v>
      </c>
      <c r="B110" s="78" t="s">
        <v>512</v>
      </c>
      <c r="C110" s="22" t="s">
        <v>434</v>
      </c>
      <c r="D110" s="79" t="s">
        <v>17</v>
      </c>
      <c r="E110" s="78" t="s">
        <v>513</v>
      </c>
      <c r="F110" s="22" t="s">
        <v>514</v>
      </c>
      <c r="G110" s="22">
        <v>125.55</v>
      </c>
      <c r="H110" s="78" t="s">
        <v>497</v>
      </c>
      <c r="I110" s="78" t="s">
        <v>498</v>
      </c>
      <c r="J110" s="14" t="s">
        <v>22</v>
      </c>
      <c r="K110" s="78" t="s">
        <v>71</v>
      </c>
      <c r="L110" s="14"/>
    </row>
    <row r="111" s="49" customFormat="1" ht="40.5" spans="1:12">
      <c r="A111" s="14">
        <v>23</v>
      </c>
      <c r="B111" s="14" t="s">
        <v>515</v>
      </c>
      <c r="C111" s="22" t="s">
        <v>434</v>
      </c>
      <c r="D111" s="14" t="s">
        <v>17</v>
      </c>
      <c r="E111" s="20" t="s">
        <v>516</v>
      </c>
      <c r="F111" s="14" t="s">
        <v>517</v>
      </c>
      <c r="G111" s="80">
        <v>82.5</v>
      </c>
      <c r="H111" s="14" t="s">
        <v>518</v>
      </c>
      <c r="I111" s="14" t="s">
        <v>498</v>
      </c>
      <c r="J111" s="14" t="s">
        <v>22</v>
      </c>
      <c r="K111" s="20" t="s">
        <v>97</v>
      </c>
      <c r="L111" s="78"/>
    </row>
    <row r="112" s="49" customFormat="1" ht="40.5" spans="1:12">
      <c r="A112" s="14">
        <v>24</v>
      </c>
      <c r="B112" s="14" t="s">
        <v>519</v>
      </c>
      <c r="C112" s="22" t="s">
        <v>434</v>
      </c>
      <c r="D112" s="14" t="s">
        <v>17</v>
      </c>
      <c r="E112" s="20" t="s">
        <v>520</v>
      </c>
      <c r="F112" s="14" t="s">
        <v>521</v>
      </c>
      <c r="G112" s="80">
        <v>88.5</v>
      </c>
      <c r="H112" s="14" t="s">
        <v>518</v>
      </c>
      <c r="I112" s="14" t="s">
        <v>498</v>
      </c>
      <c r="J112" s="14" t="s">
        <v>22</v>
      </c>
      <c r="K112" s="20" t="s">
        <v>97</v>
      </c>
      <c r="L112" s="78"/>
    </row>
    <row r="113" s="49" customFormat="1" ht="54" spans="1:12">
      <c r="A113" s="14">
        <v>25</v>
      </c>
      <c r="B113" s="14" t="s">
        <v>522</v>
      </c>
      <c r="C113" s="22" t="s">
        <v>434</v>
      </c>
      <c r="D113" s="14" t="s">
        <v>17</v>
      </c>
      <c r="E113" s="14" t="s">
        <v>523</v>
      </c>
      <c r="F113" s="14" t="s">
        <v>524</v>
      </c>
      <c r="G113" s="14">
        <v>23.98</v>
      </c>
      <c r="H113" s="14" t="s">
        <v>525</v>
      </c>
      <c r="I113" s="14" t="s">
        <v>526</v>
      </c>
      <c r="J113" s="14" t="s">
        <v>22</v>
      </c>
      <c r="K113" s="20" t="s">
        <v>107</v>
      </c>
      <c r="L113" s="78"/>
    </row>
    <row r="114" s="49" customFormat="1" ht="40.5" spans="1:12">
      <c r="A114" s="14">
        <v>26</v>
      </c>
      <c r="B114" s="14" t="s">
        <v>527</v>
      </c>
      <c r="C114" s="14" t="s">
        <v>434</v>
      </c>
      <c r="D114" s="14" t="s">
        <v>17</v>
      </c>
      <c r="E114" s="14" t="s">
        <v>109</v>
      </c>
      <c r="F114" s="14" t="s">
        <v>528</v>
      </c>
      <c r="G114" s="14">
        <f>10094*150/10000</f>
        <v>151.41</v>
      </c>
      <c r="H114" s="14" t="s">
        <v>529</v>
      </c>
      <c r="I114" s="14" t="s">
        <v>498</v>
      </c>
      <c r="J114" s="14" t="s">
        <v>22</v>
      </c>
      <c r="K114" s="20" t="s">
        <v>107</v>
      </c>
      <c r="L114" s="78"/>
    </row>
    <row r="115" s="49" customFormat="1" ht="40.5" spans="1:12">
      <c r="A115" s="14">
        <v>27</v>
      </c>
      <c r="B115" s="14" t="s">
        <v>530</v>
      </c>
      <c r="C115" s="14" t="s">
        <v>434</v>
      </c>
      <c r="D115" s="14" t="s">
        <v>17</v>
      </c>
      <c r="E115" s="14" t="s">
        <v>531</v>
      </c>
      <c r="F115" s="14" t="s">
        <v>532</v>
      </c>
      <c r="G115" s="14">
        <f>3240*150/10000</f>
        <v>48.6</v>
      </c>
      <c r="H115" s="14" t="s">
        <v>533</v>
      </c>
      <c r="I115" s="14" t="s">
        <v>498</v>
      </c>
      <c r="J115" s="14" t="s">
        <v>22</v>
      </c>
      <c r="K115" s="20" t="s">
        <v>107</v>
      </c>
      <c r="L115" s="78"/>
    </row>
    <row r="116" s="49" customFormat="1" ht="40.5" spans="1:12">
      <c r="A116" s="14">
        <v>28</v>
      </c>
      <c r="B116" s="14" t="s">
        <v>534</v>
      </c>
      <c r="C116" s="14" t="s">
        <v>434</v>
      </c>
      <c r="D116" s="14" t="s">
        <v>17</v>
      </c>
      <c r="E116" s="14" t="s">
        <v>535</v>
      </c>
      <c r="F116" s="14" t="s">
        <v>536</v>
      </c>
      <c r="G116" s="14">
        <v>75</v>
      </c>
      <c r="H116" s="14" t="s">
        <v>537</v>
      </c>
      <c r="I116" s="14" t="s">
        <v>498</v>
      </c>
      <c r="J116" s="14" t="s">
        <v>22</v>
      </c>
      <c r="K116" s="20" t="s">
        <v>107</v>
      </c>
      <c r="L116" s="78"/>
    </row>
    <row r="117" s="49" customFormat="1" ht="40.5" spans="1:12">
      <c r="A117" s="14">
        <v>29</v>
      </c>
      <c r="B117" s="14" t="s">
        <v>538</v>
      </c>
      <c r="C117" s="14" t="s">
        <v>434</v>
      </c>
      <c r="D117" s="63" t="s">
        <v>17</v>
      </c>
      <c r="E117" s="14" t="s">
        <v>114</v>
      </c>
      <c r="F117" s="14" t="s">
        <v>539</v>
      </c>
      <c r="G117" s="63">
        <f>8100*150/10000</f>
        <v>121.5</v>
      </c>
      <c r="H117" s="14" t="s">
        <v>540</v>
      </c>
      <c r="I117" s="14" t="s">
        <v>498</v>
      </c>
      <c r="J117" s="14" t="s">
        <v>22</v>
      </c>
      <c r="K117" s="20" t="s">
        <v>107</v>
      </c>
      <c r="L117" s="78"/>
    </row>
    <row r="118" s="49" customFormat="1" ht="40.5" spans="1:12">
      <c r="A118" s="14">
        <v>30</v>
      </c>
      <c r="B118" s="14" t="s">
        <v>541</v>
      </c>
      <c r="C118" s="14" t="s">
        <v>434</v>
      </c>
      <c r="D118" s="63" t="s">
        <v>17</v>
      </c>
      <c r="E118" s="14" t="s">
        <v>542</v>
      </c>
      <c r="F118" s="14" t="s">
        <v>543</v>
      </c>
      <c r="G118" s="63">
        <f>18000*150/10000</f>
        <v>270</v>
      </c>
      <c r="H118" s="14" t="s">
        <v>544</v>
      </c>
      <c r="I118" s="14" t="s">
        <v>498</v>
      </c>
      <c r="J118" s="14" t="s">
        <v>22</v>
      </c>
      <c r="K118" s="20" t="s">
        <v>107</v>
      </c>
      <c r="L118" s="78"/>
    </row>
    <row r="119" s="49" customFormat="1" ht="40.5" spans="1:12">
      <c r="A119" s="14">
        <v>31</v>
      </c>
      <c r="B119" s="14" t="s">
        <v>545</v>
      </c>
      <c r="C119" s="14" t="s">
        <v>434</v>
      </c>
      <c r="D119" s="63" t="s">
        <v>17</v>
      </c>
      <c r="E119" s="14" t="s">
        <v>546</v>
      </c>
      <c r="F119" s="14" t="s">
        <v>547</v>
      </c>
      <c r="G119" s="63">
        <v>69.6</v>
      </c>
      <c r="H119" s="14" t="s">
        <v>548</v>
      </c>
      <c r="I119" s="14" t="s">
        <v>498</v>
      </c>
      <c r="J119" s="14" t="s">
        <v>22</v>
      </c>
      <c r="K119" s="20" t="s">
        <v>107</v>
      </c>
      <c r="L119" s="78"/>
    </row>
    <row r="120" s="49" customFormat="1" ht="54" spans="1:12">
      <c r="A120" s="14">
        <v>32</v>
      </c>
      <c r="B120" s="14" t="s">
        <v>549</v>
      </c>
      <c r="C120" s="14" t="s">
        <v>434</v>
      </c>
      <c r="D120" s="14" t="s">
        <v>17</v>
      </c>
      <c r="E120" s="14" t="s">
        <v>124</v>
      </c>
      <c r="F120" s="14" t="s">
        <v>550</v>
      </c>
      <c r="G120" s="63">
        <v>120</v>
      </c>
      <c r="H120" s="14" t="s">
        <v>525</v>
      </c>
      <c r="I120" s="14" t="s">
        <v>526</v>
      </c>
      <c r="J120" s="14" t="s">
        <v>22</v>
      </c>
      <c r="K120" s="20" t="s">
        <v>107</v>
      </c>
      <c r="L120" s="78"/>
    </row>
    <row r="121" s="49" customFormat="1" ht="54" spans="1:12">
      <c r="A121" s="14">
        <v>33</v>
      </c>
      <c r="B121" s="14" t="s">
        <v>551</v>
      </c>
      <c r="C121" s="14" t="s">
        <v>434</v>
      </c>
      <c r="D121" s="63" t="s">
        <v>17</v>
      </c>
      <c r="E121" s="14" t="s">
        <v>552</v>
      </c>
      <c r="F121" s="14" t="s">
        <v>553</v>
      </c>
      <c r="G121" s="63">
        <v>20</v>
      </c>
      <c r="H121" s="14" t="s">
        <v>554</v>
      </c>
      <c r="I121" s="14" t="s">
        <v>555</v>
      </c>
      <c r="J121" s="14" t="s">
        <v>22</v>
      </c>
      <c r="K121" s="14" t="s">
        <v>107</v>
      </c>
      <c r="L121" s="78" t="s">
        <v>24</v>
      </c>
    </row>
    <row r="122" s="49" customFormat="1" ht="40.5" spans="1:12">
      <c r="A122" s="14">
        <v>34</v>
      </c>
      <c r="B122" s="14" t="s">
        <v>556</v>
      </c>
      <c r="C122" s="14" t="s">
        <v>434</v>
      </c>
      <c r="D122" s="14" t="s">
        <v>17</v>
      </c>
      <c r="E122" s="14" t="s">
        <v>557</v>
      </c>
      <c r="F122" s="14" t="s">
        <v>558</v>
      </c>
      <c r="G122" s="63">
        <v>79</v>
      </c>
      <c r="H122" s="14" t="s">
        <v>559</v>
      </c>
      <c r="I122" s="14" t="s">
        <v>437</v>
      </c>
      <c r="J122" s="14" t="s">
        <v>22</v>
      </c>
      <c r="K122" s="14" t="s">
        <v>133</v>
      </c>
      <c r="L122" s="78"/>
    </row>
    <row r="123" s="49" customFormat="1" ht="40.5" spans="1:12">
      <c r="A123" s="14">
        <v>35</v>
      </c>
      <c r="B123" s="33" t="s">
        <v>560</v>
      </c>
      <c r="C123" s="33" t="s">
        <v>434</v>
      </c>
      <c r="D123" s="33" t="s">
        <v>17</v>
      </c>
      <c r="E123" s="33" t="s">
        <v>561</v>
      </c>
      <c r="F123" s="33" t="s">
        <v>562</v>
      </c>
      <c r="G123" s="64">
        <v>188</v>
      </c>
      <c r="H123" s="33" t="s">
        <v>518</v>
      </c>
      <c r="I123" s="33" t="s">
        <v>498</v>
      </c>
      <c r="J123" s="14" t="s">
        <v>22</v>
      </c>
      <c r="K123" s="14" t="s">
        <v>133</v>
      </c>
      <c r="L123" s="84" t="s">
        <v>342</v>
      </c>
    </row>
    <row r="124" s="45" customFormat="1" ht="40.5" spans="1:12">
      <c r="A124" s="14">
        <v>36</v>
      </c>
      <c r="B124" s="14" t="s">
        <v>563</v>
      </c>
      <c r="C124" s="14" t="s">
        <v>434</v>
      </c>
      <c r="D124" s="14" t="s">
        <v>17</v>
      </c>
      <c r="E124" s="14" t="s">
        <v>149</v>
      </c>
      <c r="F124" s="14" t="s">
        <v>564</v>
      </c>
      <c r="G124" s="63">
        <v>20</v>
      </c>
      <c r="H124" s="14" t="s">
        <v>559</v>
      </c>
      <c r="I124" s="14" t="s">
        <v>437</v>
      </c>
      <c r="J124" s="14" t="s">
        <v>22</v>
      </c>
      <c r="K124" s="14" t="s">
        <v>133</v>
      </c>
      <c r="L124" s="14" t="s">
        <v>24</v>
      </c>
    </row>
    <row r="125" s="49" customFormat="1" ht="54" spans="1:12">
      <c r="A125" s="14">
        <v>37</v>
      </c>
      <c r="B125" s="14" t="s">
        <v>565</v>
      </c>
      <c r="C125" s="14" t="s">
        <v>434</v>
      </c>
      <c r="D125" s="63" t="s">
        <v>17</v>
      </c>
      <c r="E125" s="14" t="s">
        <v>566</v>
      </c>
      <c r="F125" s="14" t="s">
        <v>567</v>
      </c>
      <c r="G125" s="63">
        <v>20</v>
      </c>
      <c r="H125" s="14" t="s">
        <v>502</v>
      </c>
      <c r="I125" s="14" t="s">
        <v>503</v>
      </c>
      <c r="J125" s="14" t="s">
        <v>22</v>
      </c>
      <c r="K125" s="14" t="s">
        <v>158</v>
      </c>
      <c r="L125" s="78" t="s">
        <v>24</v>
      </c>
    </row>
    <row r="126" s="49" customFormat="1" ht="94.5" spans="1:12">
      <c r="A126" s="14">
        <v>38</v>
      </c>
      <c r="B126" s="14" t="s">
        <v>568</v>
      </c>
      <c r="C126" s="14" t="s">
        <v>434</v>
      </c>
      <c r="D126" s="63" t="s">
        <v>17</v>
      </c>
      <c r="E126" s="14" t="s">
        <v>569</v>
      </c>
      <c r="F126" s="14" t="s">
        <v>570</v>
      </c>
      <c r="G126" s="63">
        <v>20</v>
      </c>
      <c r="H126" s="14" t="s">
        <v>571</v>
      </c>
      <c r="I126" s="14" t="s">
        <v>572</v>
      </c>
      <c r="J126" s="14" t="s">
        <v>22</v>
      </c>
      <c r="K126" s="14" t="s">
        <v>158</v>
      </c>
      <c r="L126" s="78" t="s">
        <v>24</v>
      </c>
    </row>
    <row r="127" s="49" customFormat="1" ht="94.5" spans="1:12">
      <c r="A127" s="14">
        <v>39</v>
      </c>
      <c r="B127" s="14" t="s">
        <v>573</v>
      </c>
      <c r="C127" s="14" t="s">
        <v>434</v>
      </c>
      <c r="D127" s="63" t="s">
        <v>17</v>
      </c>
      <c r="E127" s="14" t="s">
        <v>574</v>
      </c>
      <c r="F127" s="14" t="s">
        <v>575</v>
      </c>
      <c r="G127" s="14">
        <v>20</v>
      </c>
      <c r="H127" s="14" t="s">
        <v>571</v>
      </c>
      <c r="I127" s="14" t="s">
        <v>572</v>
      </c>
      <c r="J127" s="14" t="s">
        <v>22</v>
      </c>
      <c r="K127" s="14" t="s">
        <v>158</v>
      </c>
      <c r="L127" s="78" t="s">
        <v>24</v>
      </c>
    </row>
    <row r="128" s="49" customFormat="1" ht="94.5" spans="1:12">
      <c r="A128" s="14">
        <v>40</v>
      </c>
      <c r="B128" s="14" t="s">
        <v>576</v>
      </c>
      <c r="C128" s="14" t="s">
        <v>434</v>
      </c>
      <c r="D128" s="63" t="s">
        <v>17</v>
      </c>
      <c r="E128" s="14" t="s">
        <v>577</v>
      </c>
      <c r="F128" s="14" t="s">
        <v>570</v>
      </c>
      <c r="G128" s="63">
        <v>20</v>
      </c>
      <c r="H128" s="14" t="s">
        <v>571</v>
      </c>
      <c r="I128" s="14" t="s">
        <v>572</v>
      </c>
      <c r="J128" s="14" t="s">
        <v>22</v>
      </c>
      <c r="K128" s="14" t="s">
        <v>158</v>
      </c>
      <c r="L128" s="78" t="s">
        <v>24</v>
      </c>
    </row>
    <row r="129" s="49" customFormat="1" ht="40.5" spans="1:12">
      <c r="A129" s="14">
        <v>41</v>
      </c>
      <c r="B129" s="14" t="s">
        <v>578</v>
      </c>
      <c r="C129" s="14" t="s">
        <v>434</v>
      </c>
      <c r="D129" s="63" t="s">
        <v>17</v>
      </c>
      <c r="E129" s="14" t="s">
        <v>579</v>
      </c>
      <c r="F129" s="14" t="s">
        <v>580</v>
      </c>
      <c r="G129" s="63">
        <v>420</v>
      </c>
      <c r="H129" s="14" t="s">
        <v>559</v>
      </c>
      <c r="I129" s="14" t="s">
        <v>498</v>
      </c>
      <c r="J129" s="14" t="s">
        <v>22</v>
      </c>
      <c r="K129" s="14" t="s">
        <v>158</v>
      </c>
      <c r="L129" s="79"/>
    </row>
    <row r="130" s="49" customFormat="1" ht="40.5" spans="1:12">
      <c r="A130" s="14">
        <v>42</v>
      </c>
      <c r="B130" s="14" t="s">
        <v>581</v>
      </c>
      <c r="C130" s="14" t="s">
        <v>434</v>
      </c>
      <c r="D130" s="63" t="s">
        <v>17</v>
      </c>
      <c r="E130" s="14" t="s">
        <v>582</v>
      </c>
      <c r="F130" s="14" t="s">
        <v>583</v>
      </c>
      <c r="G130" s="63">
        <v>367.5</v>
      </c>
      <c r="H130" s="14" t="s">
        <v>559</v>
      </c>
      <c r="I130" s="14" t="s">
        <v>498</v>
      </c>
      <c r="J130" s="14" t="s">
        <v>22</v>
      </c>
      <c r="K130" s="14" t="s">
        <v>158</v>
      </c>
      <c r="L130" s="79"/>
    </row>
    <row r="131" s="49" customFormat="1" ht="40.5" spans="1:12">
      <c r="A131" s="14">
        <v>43</v>
      </c>
      <c r="B131" s="14" t="s">
        <v>584</v>
      </c>
      <c r="C131" s="14" t="s">
        <v>434</v>
      </c>
      <c r="D131" s="63" t="s">
        <v>17</v>
      </c>
      <c r="E131" s="14" t="s">
        <v>585</v>
      </c>
      <c r="F131" s="14" t="s">
        <v>586</v>
      </c>
      <c r="G131" s="63">
        <v>240</v>
      </c>
      <c r="H131" s="14" t="s">
        <v>559</v>
      </c>
      <c r="I131" s="14" t="s">
        <v>498</v>
      </c>
      <c r="J131" s="14" t="s">
        <v>22</v>
      </c>
      <c r="K131" s="14" t="s">
        <v>158</v>
      </c>
      <c r="L131" s="79"/>
    </row>
    <row r="132" s="49" customFormat="1" ht="40.5" spans="1:12">
      <c r="A132" s="14">
        <v>44</v>
      </c>
      <c r="B132" s="14" t="s">
        <v>587</v>
      </c>
      <c r="C132" s="14" t="s">
        <v>434</v>
      </c>
      <c r="D132" s="14" t="s">
        <v>17</v>
      </c>
      <c r="E132" s="14" t="s">
        <v>588</v>
      </c>
      <c r="F132" s="14" t="s">
        <v>589</v>
      </c>
      <c r="G132" s="14">
        <v>165</v>
      </c>
      <c r="H132" s="14" t="s">
        <v>590</v>
      </c>
      <c r="I132" s="14" t="s">
        <v>591</v>
      </c>
      <c r="J132" s="14" t="s">
        <v>22</v>
      </c>
      <c r="K132" s="14" t="s">
        <v>169</v>
      </c>
      <c r="L132" s="14"/>
    </row>
    <row r="133" s="49" customFormat="1" ht="40.5" spans="1:12">
      <c r="A133" s="14">
        <v>45</v>
      </c>
      <c r="B133" s="14" t="s">
        <v>592</v>
      </c>
      <c r="C133" s="14" t="s">
        <v>434</v>
      </c>
      <c r="D133" s="14" t="s">
        <v>17</v>
      </c>
      <c r="E133" s="14" t="s">
        <v>593</v>
      </c>
      <c r="F133" s="14" t="s">
        <v>594</v>
      </c>
      <c r="G133" s="14">
        <v>150</v>
      </c>
      <c r="H133" s="14" t="s">
        <v>590</v>
      </c>
      <c r="I133" s="14" t="s">
        <v>591</v>
      </c>
      <c r="J133" s="14" t="s">
        <v>22</v>
      </c>
      <c r="K133" s="14" t="s">
        <v>169</v>
      </c>
      <c r="L133" s="14"/>
    </row>
    <row r="134" s="49" customFormat="1" ht="40.5" spans="1:12">
      <c r="A134" s="14">
        <v>46</v>
      </c>
      <c r="B134" s="14" t="s">
        <v>595</v>
      </c>
      <c r="C134" s="14" t="s">
        <v>434</v>
      </c>
      <c r="D134" s="14" t="s">
        <v>17</v>
      </c>
      <c r="E134" s="14" t="s">
        <v>596</v>
      </c>
      <c r="F134" s="14" t="s">
        <v>597</v>
      </c>
      <c r="G134" s="14">
        <v>20</v>
      </c>
      <c r="H134" s="14" t="s">
        <v>590</v>
      </c>
      <c r="I134" s="14" t="s">
        <v>591</v>
      </c>
      <c r="J134" s="14" t="s">
        <v>22</v>
      </c>
      <c r="K134" s="14" t="s">
        <v>169</v>
      </c>
      <c r="L134" s="14" t="s">
        <v>24</v>
      </c>
    </row>
    <row r="135" s="49" customFormat="1" ht="40.5" spans="1:12">
      <c r="A135" s="14">
        <v>47</v>
      </c>
      <c r="B135" s="14" t="s">
        <v>598</v>
      </c>
      <c r="C135" s="14" t="s">
        <v>434</v>
      </c>
      <c r="D135" s="14" t="s">
        <v>17</v>
      </c>
      <c r="E135" s="14" t="s">
        <v>599</v>
      </c>
      <c r="F135" s="14" t="s">
        <v>600</v>
      </c>
      <c r="G135" s="14">
        <v>20</v>
      </c>
      <c r="H135" s="14" t="s">
        <v>590</v>
      </c>
      <c r="I135" s="14" t="s">
        <v>591</v>
      </c>
      <c r="J135" s="14" t="s">
        <v>22</v>
      </c>
      <c r="K135" s="14" t="s">
        <v>169</v>
      </c>
      <c r="L135" s="14" t="s">
        <v>24</v>
      </c>
    </row>
    <row r="136" s="49" customFormat="1" ht="40.5" spans="1:12">
      <c r="A136" s="14">
        <v>48</v>
      </c>
      <c r="B136" s="14" t="s">
        <v>601</v>
      </c>
      <c r="C136" s="14" t="s">
        <v>434</v>
      </c>
      <c r="D136" s="14" t="s">
        <v>17</v>
      </c>
      <c r="E136" s="14" t="s">
        <v>602</v>
      </c>
      <c r="F136" s="14" t="s">
        <v>600</v>
      </c>
      <c r="G136" s="14">
        <v>20</v>
      </c>
      <c r="H136" s="14" t="s">
        <v>590</v>
      </c>
      <c r="I136" s="14" t="s">
        <v>591</v>
      </c>
      <c r="J136" s="14" t="s">
        <v>22</v>
      </c>
      <c r="K136" s="14" t="s">
        <v>169</v>
      </c>
      <c r="L136" s="14" t="s">
        <v>24</v>
      </c>
    </row>
    <row r="137" s="49" customFormat="1" ht="40.5" spans="1:12">
      <c r="A137" s="14">
        <v>49</v>
      </c>
      <c r="B137" s="14" t="s">
        <v>603</v>
      </c>
      <c r="C137" s="14" t="s">
        <v>434</v>
      </c>
      <c r="D137" s="14" t="s">
        <v>17</v>
      </c>
      <c r="E137" s="14" t="s">
        <v>604</v>
      </c>
      <c r="F137" s="14" t="s">
        <v>605</v>
      </c>
      <c r="G137" s="80">
        <v>240</v>
      </c>
      <c r="H137" s="14" t="s">
        <v>518</v>
      </c>
      <c r="I137" s="14" t="s">
        <v>498</v>
      </c>
      <c r="J137" s="14" t="s">
        <v>22</v>
      </c>
      <c r="K137" s="14" t="s">
        <v>175</v>
      </c>
      <c r="L137" s="79"/>
    </row>
    <row r="138" s="49" customFormat="1" ht="40.5" spans="1:12">
      <c r="A138" s="14">
        <v>50</v>
      </c>
      <c r="B138" s="14" t="s">
        <v>606</v>
      </c>
      <c r="C138" s="14" t="s">
        <v>434</v>
      </c>
      <c r="D138" s="14" t="s">
        <v>17</v>
      </c>
      <c r="E138" s="14" t="s">
        <v>171</v>
      </c>
      <c r="F138" s="14" t="s">
        <v>607</v>
      </c>
      <c r="G138" s="63">
        <v>135</v>
      </c>
      <c r="H138" s="14" t="s">
        <v>518</v>
      </c>
      <c r="I138" s="14" t="s">
        <v>498</v>
      </c>
      <c r="J138" s="14" t="s">
        <v>22</v>
      </c>
      <c r="K138" s="14" t="s">
        <v>175</v>
      </c>
      <c r="L138" s="79"/>
    </row>
    <row r="139" s="49" customFormat="1" ht="40.5" spans="1:12">
      <c r="A139" s="14">
        <v>51</v>
      </c>
      <c r="B139" s="14" t="s">
        <v>608</v>
      </c>
      <c r="C139" s="14" t="s">
        <v>434</v>
      </c>
      <c r="D139" s="14" t="s">
        <v>17</v>
      </c>
      <c r="E139" s="14" t="s">
        <v>609</v>
      </c>
      <c r="F139" s="14" t="s">
        <v>610</v>
      </c>
      <c r="G139" s="63">
        <v>190</v>
      </c>
      <c r="H139" s="14" t="s">
        <v>518</v>
      </c>
      <c r="I139" s="14" t="s">
        <v>498</v>
      </c>
      <c r="J139" s="14" t="s">
        <v>22</v>
      </c>
      <c r="K139" s="14" t="s">
        <v>175</v>
      </c>
      <c r="L139" s="91"/>
    </row>
    <row r="140" s="49" customFormat="1" ht="40.5" spans="1:12">
      <c r="A140" s="14">
        <v>52</v>
      </c>
      <c r="B140" s="14" t="s">
        <v>611</v>
      </c>
      <c r="C140" s="14" t="s">
        <v>434</v>
      </c>
      <c r="D140" s="14" t="s">
        <v>17</v>
      </c>
      <c r="E140" s="14" t="s">
        <v>612</v>
      </c>
      <c r="F140" s="14" t="s">
        <v>610</v>
      </c>
      <c r="G140" s="63">
        <v>190</v>
      </c>
      <c r="H140" s="14" t="s">
        <v>518</v>
      </c>
      <c r="I140" s="14" t="s">
        <v>498</v>
      </c>
      <c r="J140" s="14" t="s">
        <v>22</v>
      </c>
      <c r="K140" s="14" t="s">
        <v>175</v>
      </c>
      <c r="L140" s="91"/>
    </row>
    <row r="141" s="49" customFormat="1" ht="40.5" spans="1:12">
      <c r="A141" s="14">
        <v>53</v>
      </c>
      <c r="B141" s="14" t="s">
        <v>613</v>
      </c>
      <c r="C141" s="14" t="s">
        <v>434</v>
      </c>
      <c r="D141" s="14" t="s">
        <v>17</v>
      </c>
      <c r="E141" s="14" t="s">
        <v>614</v>
      </c>
      <c r="F141" s="14" t="s">
        <v>615</v>
      </c>
      <c r="G141" s="80">
        <v>270</v>
      </c>
      <c r="H141" s="14" t="s">
        <v>518</v>
      </c>
      <c r="I141" s="14" t="s">
        <v>498</v>
      </c>
      <c r="J141" s="14" t="s">
        <v>22</v>
      </c>
      <c r="K141" s="14" t="s">
        <v>175</v>
      </c>
      <c r="L141" s="92"/>
    </row>
    <row r="142" s="50" customFormat="1" ht="67.5" spans="1:12">
      <c r="A142" s="14">
        <v>54</v>
      </c>
      <c r="B142" s="14" t="s">
        <v>616</v>
      </c>
      <c r="C142" s="14" t="s">
        <v>434</v>
      </c>
      <c r="D142" s="14" t="s">
        <v>17</v>
      </c>
      <c r="E142" s="14" t="s">
        <v>617</v>
      </c>
      <c r="F142" s="14" t="s">
        <v>618</v>
      </c>
      <c r="G142" s="63">
        <v>57</v>
      </c>
      <c r="H142" s="14" t="s">
        <v>518</v>
      </c>
      <c r="I142" s="14" t="s">
        <v>498</v>
      </c>
      <c r="J142" s="14" t="s">
        <v>22</v>
      </c>
      <c r="K142" s="14" t="s">
        <v>181</v>
      </c>
      <c r="L142" s="63"/>
    </row>
    <row r="143" s="50" customFormat="1" ht="67.5" spans="1:12">
      <c r="A143" s="14">
        <v>55</v>
      </c>
      <c r="B143" s="14" t="s">
        <v>619</v>
      </c>
      <c r="C143" s="14" t="s">
        <v>434</v>
      </c>
      <c r="D143" s="14" t="s">
        <v>17</v>
      </c>
      <c r="E143" s="14" t="s">
        <v>177</v>
      </c>
      <c r="F143" s="14" t="s">
        <v>620</v>
      </c>
      <c r="G143" s="63">
        <v>45.9</v>
      </c>
      <c r="H143" s="14" t="s">
        <v>621</v>
      </c>
      <c r="I143" s="14" t="s">
        <v>622</v>
      </c>
      <c r="J143" s="14" t="s">
        <v>22</v>
      </c>
      <c r="K143" s="14" t="s">
        <v>181</v>
      </c>
      <c r="L143" s="63"/>
    </row>
    <row r="144" s="49" customFormat="1" ht="40.5" spans="1:12">
      <c r="A144" s="14">
        <v>56</v>
      </c>
      <c r="B144" s="14" t="s">
        <v>623</v>
      </c>
      <c r="C144" s="14" t="s">
        <v>434</v>
      </c>
      <c r="D144" s="14" t="s">
        <v>17</v>
      </c>
      <c r="E144" s="14" t="s">
        <v>624</v>
      </c>
      <c r="F144" s="14" t="s">
        <v>625</v>
      </c>
      <c r="G144" s="33">
        <f>11200*150/10000</f>
        <v>168</v>
      </c>
      <c r="H144" s="14" t="s">
        <v>626</v>
      </c>
      <c r="I144" s="14" t="s">
        <v>498</v>
      </c>
      <c r="J144" s="14" t="s">
        <v>22</v>
      </c>
      <c r="K144" s="14" t="s">
        <v>199</v>
      </c>
      <c r="L144" s="14"/>
    </row>
    <row r="145" s="51" customFormat="1" ht="40.5" spans="1:12">
      <c r="A145" s="14">
        <v>57</v>
      </c>
      <c r="B145" s="14" t="s">
        <v>627</v>
      </c>
      <c r="C145" s="14" t="s">
        <v>434</v>
      </c>
      <c r="D145" s="14" t="s">
        <v>17</v>
      </c>
      <c r="E145" s="14" t="s">
        <v>628</v>
      </c>
      <c r="F145" s="14" t="s">
        <v>629</v>
      </c>
      <c r="G145" s="33">
        <f>20000*150/10000</f>
        <v>300</v>
      </c>
      <c r="H145" s="14" t="s">
        <v>626</v>
      </c>
      <c r="I145" s="14" t="s">
        <v>498</v>
      </c>
      <c r="J145" s="14" t="s">
        <v>22</v>
      </c>
      <c r="K145" s="14" t="s">
        <v>199</v>
      </c>
      <c r="L145" s="78"/>
    </row>
    <row r="146" s="51" customFormat="1" ht="40.5" spans="1:12">
      <c r="A146" s="14">
        <v>58</v>
      </c>
      <c r="B146" s="14" t="s">
        <v>630</v>
      </c>
      <c r="C146" s="14" t="s">
        <v>434</v>
      </c>
      <c r="D146" s="14" t="s">
        <v>17</v>
      </c>
      <c r="E146" s="14" t="s">
        <v>631</v>
      </c>
      <c r="F146" s="14" t="s">
        <v>632</v>
      </c>
      <c r="G146" s="33">
        <f>8000*150/10000</f>
        <v>120</v>
      </c>
      <c r="H146" s="14" t="s">
        <v>626</v>
      </c>
      <c r="I146" s="14" t="s">
        <v>498</v>
      </c>
      <c r="J146" s="14" t="s">
        <v>22</v>
      </c>
      <c r="K146" s="14" t="s">
        <v>199</v>
      </c>
      <c r="L146" s="78" t="s">
        <v>633</v>
      </c>
    </row>
    <row r="147" s="51" customFormat="1" ht="40.5" spans="1:12">
      <c r="A147" s="14">
        <v>59</v>
      </c>
      <c r="B147" s="14" t="s">
        <v>634</v>
      </c>
      <c r="C147" s="14" t="s">
        <v>434</v>
      </c>
      <c r="D147" s="14" t="s">
        <v>17</v>
      </c>
      <c r="E147" s="14" t="s">
        <v>635</v>
      </c>
      <c r="F147" s="14" t="s">
        <v>636</v>
      </c>
      <c r="G147" s="33">
        <f>10500*150/10000</f>
        <v>157.5</v>
      </c>
      <c r="H147" s="14" t="s">
        <v>626</v>
      </c>
      <c r="I147" s="14" t="s">
        <v>498</v>
      </c>
      <c r="J147" s="14" t="s">
        <v>22</v>
      </c>
      <c r="K147" s="14" t="s">
        <v>199</v>
      </c>
      <c r="L147" s="78" t="s">
        <v>633</v>
      </c>
    </row>
    <row r="148" s="51" customFormat="1" ht="40.5" spans="1:12">
      <c r="A148" s="14">
        <v>60</v>
      </c>
      <c r="B148" s="14" t="s">
        <v>637</v>
      </c>
      <c r="C148" s="14" t="s">
        <v>434</v>
      </c>
      <c r="D148" s="14" t="s">
        <v>17</v>
      </c>
      <c r="E148" s="14" t="s">
        <v>638</v>
      </c>
      <c r="F148" s="14" t="s">
        <v>639</v>
      </c>
      <c r="G148" s="14">
        <f>12600/10000*150</f>
        <v>189</v>
      </c>
      <c r="H148" s="14" t="s">
        <v>626</v>
      </c>
      <c r="I148" s="14" t="s">
        <v>498</v>
      </c>
      <c r="J148" s="14" t="s">
        <v>22</v>
      </c>
      <c r="K148" s="14" t="s">
        <v>199</v>
      </c>
      <c r="L148" s="78" t="s">
        <v>633</v>
      </c>
    </row>
    <row r="149" s="51" customFormat="1" ht="40.5" spans="1:12">
      <c r="A149" s="14">
        <v>61</v>
      </c>
      <c r="B149" s="14" t="s">
        <v>640</v>
      </c>
      <c r="C149" s="14" t="s">
        <v>434</v>
      </c>
      <c r="D149" s="14" t="s">
        <v>17</v>
      </c>
      <c r="E149" s="14" t="s">
        <v>201</v>
      </c>
      <c r="F149" s="14" t="s">
        <v>641</v>
      </c>
      <c r="G149" s="33">
        <f>12000*150/10000</f>
        <v>180</v>
      </c>
      <c r="H149" s="14" t="s">
        <v>626</v>
      </c>
      <c r="I149" s="14" t="s">
        <v>498</v>
      </c>
      <c r="J149" s="14" t="s">
        <v>22</v>
      </c>
      <c r="K149" s="14" t="s">
        <v>199</v>
      </c>
      <c r="L149" s="78"/>
    </row>
    <row r="150" s="46" customFormat="1" ht="40.5" spans="1:12">
      <c r="A150" s="14">
        <v>62</v>
      </c>
      <c r="B150" s="14" t="s">
        <v>642</v>
      </c>
      <c r="C150" s="14" t="s">
        <v>434</v>
      </c>
      <c r="D150" s="14" t="s">
        <v>17</v>
      </c>
      <c r="E150" s="14" t="s">
        <v>643</v>
      </c>
      <c r="F150" s="14" t="s">
        <v>644</v>
      </c>
      <c r="G150" s="14">
        <v>64</v>
      </c>
      <c r="H150" s="14" t="s">
        <v>645</v>
      </c>
      <c r="I150" s="14" t="s">
        <v>498</v>
      </c>
      <c r="J150" s="14" t="s">
        <v>22</v>
      </c>
      <c r="K150" s="14" t="s">
        <v>225</v>
      </c>
      <c r="L150" s="63"/>
    </row>
    <row r="151" s="46" customFormat="1" ht="40.5" spans="1:12">
      <c r="A151" s="14">
        <v>63</v>
      </c>
      <c r="B151" s="14" t="s">
        <v>646</v>
      </c>
      <c r="C151" s="14" t="s">
        <v>434</v>
      </c>
      <c r="D151" s="14" t="s">
        <v>17</v>
      </c>
      <c r="E151" s="14" t="s">
        <v>647</v>
      </c>
      <c r="F151" s="14" t="s">
        <v>648</v>
      </c>
      <c r="G151" s="14">
        <v>124.8</v>
      </c>
      <c r="H151" s="14" t="s">
        <v>645</v>
      </c>
      <c r="I151" s="14" t="s">
        <v>498</v>
      </c>
      <c r="J151" s="14" t="s">
        <v>22</v>
      </c>
      <c r="K151" s="14" t="s">
        <v>225</v>
      </c>
      <c r="L151" s="63"/>
    </row>
    <row r="152" s="46" customFormat="1" ht="40.5" spans="1:12">
      <c r="A152" s="14">
        <v>64</v>
      </c>
      <c r="B152" s="14" t="s">
        <v>649</v>
      </c>
      <c r="C152" s="14" t="s">
        <v>434</v>
      </c>
      <c r="D152" s="14" t="s">
        <v>17</v>
      </c>
      <c r="E152" s="14" t="s">
        <v>650</v>
      </c>
      <c r="F152" s="14" t="s">
        <v>651</v>
      </c>
      <c r="G152" s="14">
        <v>435.2</v>
      </c>
      <c r="H152" s="14" t="s">
        <v>645</v>
      </c>
      <c r="I152" s="14" t="s">
        <v>498</v>
      </c>
      <c r="J152" s="14" t="s">
        <v>22</v>
      </c>
      <c r="K152" s="14" t="s">
        <v>225</v>
      </c>
      <c r="L152" s="63"/>
    </row>
    <row r="153" s="49" customFormat="1" ht="54" spans="1:12">
      <c r="A153" s="14">
        <v>65</v>
      </c>
      <c r="B153" s="14" t="s">
        <v>652</v>
      </c>
      <c r="C153" s="14" t="s">
        <v>434</v>
      </c>
      <c r="D153" s="14" t="s">
        <v>17</v>
      </c>
      <c r="E153" s="14" t="s">
        <v>653</v>
      </c>
      <c r="F153" s="14" t="s">
        <v>654</v>
      </c>
      <c r="G153" s="14">
        <v>157</v>
      </c>
      <c r="H153" s="14" t="s">
        <v>655</v>
      </c>
      <c r="I153" s="14" t="s">
        <v>483</v>
      </c>
      <c r="J153" s="14" t="s">
        <v>22</v>
      </c>
      <c r="K153" s="14" t="s">
        <v>239</v>
      </c>
      <c r="L153" s="93"/>
    </row>
    <row r="154" s="49" customFormat="1" ht="54" spans="1:12">
      <c r="A154" s="14">
        <v>66</v>
      </c>
      <c r="B154" s="14" t="s">
        <v>656</v>
      </c>
      <c r="C154" s="14" t="s">
        <v>434</v>
      </c>
      <c r="D154" s="14" t="s">
        <v>17</v>
      </c>
      <c r="E154" s="14" t="s">
        <v>657</v>
      </c>
      <c r="F154" s="14" t="s">
        <v>658</v>
      </c>
      <c r="G154" s="14">
        <v>90</v>
      </c>
      <c r="H154" s="14" t="s">
        <v>655</v>
      </c>
      <c r="I154" s="14" t="s">
        <v>483</v>
      </c>
      <c r="J154" s="14" t="s">
        <v>22</v>
      </c>
      <c r="K154" s="14" t="s">
        <v>239</v>
      </c>
      <c r="L154" s="93"/>
    </row>
    <row r="155" s="49" customFormat="1" ht="54" spans="1:12">
      <c r="A155" s="14">
        <v>67</v>
      </c>
      <c r="B155" s="14" t="s">
        <v>659</v>
      </c>
      <c r="C155" s="14" t="s">
        <v>434</v>
      </c>
      <c r="D155" s="14" t="s">
        <v>17</v>
      </c>
      <c r="E155" s="14" t="s">
        <v>251</v>
      </c>
      <c r="F155" s="14" t="s">
        <v>660</v>
      </c>
      <c r="G155" s="14">
        <v>132</v>
      </c>
      <c r="H155" s="14" t="s">
        <v>655</v>
      </c>
      <c r="I155" s="14" t="s">
        <v>483</v>
      </c>
      <c r="J155" s="14" t="s">
        <v>22</v>
      </c>
      <c r="K155" s="14" t="s">
        <v>239</v>
      </c>
      <c r="L155" s="93"/>
    </row>
    <row r="156" s="49" customFormat="1" ht="54" spans="1:12">
      <c r="A156" s="14">
        <v>68</v>
      </c>
      <c r="B156" s="31" t="s">
        <v>661</v>
      </c>
      <c r="C156" s="31" t="s">
        <v>434</v>
      </c>
      <c r="D156" s="31" t="s">
        <v>17</v>
      </c>
      <c r="E156" s="31" t="s">
        <v>662</v>
      </c>
      <c r="F156" s="31" t="s">
        <v>663</v>
      </c>
      <c r="G156" s="31">
        <v>175</v>
      </c>
      <c r="H156" s="31" t="s">
        <v>655</v>
      </c>
      <c r="I156" s="31" t="s">
        <v>483</v>
      </c>
      <c r="J156" s="14" t="s">
        <v>22</v>
      </c>
      <c r="K156" s="31" t="s">
        <v>239</v>
      </c>
      <c r="L156" s="94"/>
    </row>
    <row r="157" s="52" customFormat="1" ht="54" spans="1:13">
      <c r="A157" s="14">
        <v>69</v>
      </c>
      <c r="B157" s="14" t="s">
        <v>664</v>
      </c>
      <c r="C157" s="31" t="s">
        <v>434</v>
      </c>
      <c r="D157" s="14" t="s">
        <v>17</v>
      </c>
      <c r="E157" s="14" t="s">
        <v>665</v>
      </c>
      <c r="F157" s="14" t="s">
        <v>666</v>
      </c>
      <c r="G157" s="14">
        <v>135</v>
      </c>
      <c r="H157" s="14" t="s">
        <v>655</v>
      </c>
      <c r="I157" s="14" t="s">
        <v>483</v>
      </c>
      <c r="J157" s="14" t="s">
        <v>22</v>
      </c>
      <c r="K157" s="14" t="s">
        <v>665</v>
      </c>
      <c r="L157" s="83"/>
      <c r="M157" s="95"/>
    </row>
    <row r="158" s="52" customFormat="1" ht="54" spans="1:13">
      <c r="A158" s="14">
        <v>70</v>
      </c>
      <c r="B158" s="14" t="s">
        <v>667</v>
      </c>
      <c r="C158" s="31" t="s">
        <v>434</v>
      </c>
      <c r="D158" s="14" t="s">
        <v>17</v>
      </c>
      <c r="E158" s="14" t="s">
        <v>668</v>
      </c>
      <c r="F158" s="14" t="s">
        <v>669</v>
      </c>
      <c r="G158" s="14">
        <v>90</v>
      </c>
      <c r="H158" s="14" t="s">
        <v>655</v>
      </c>
      <c r="I158" s="14" t="s">
        <v>483</v>
      </c>
      <c r="J158" s="14" t="s">
        <v>22</v>
      </c>
      <c r="K158" s="14" t="s">
        <v>668</v>
      </c>
      <c r="L158" s="83"/>
      <c r="M158" s="95"/>
    </row>
    <row r="159" s="49" customFormat="1" ht="40.5" spans="1:12">
      <c r="A159" s="14">
        <v>71</v>
      </c>
      <c r="B159" s="73" t="s">
        <v>670</v>
      </c>
      <c r="C159" s="73" t="s">
        <v>434</v>
      </c>
      <c r="D159" s="73" t="s">
        <v>17</v>
      </c>
      <c r="E159" s="73" t="s">
        <v>671</v>
      </c>
      <c r="F159" s="73" t="s">
        <v>672</v>
      </c>
      <c r="G159" s="73">
        <v>148.4</v>
      </c>
      <c r="H159" s="73" t="s">
        <v>559</v>
      </c>
      <c r="I159" s="73" t="s">
        <v>437</v>
      </c>
      <c r="J159" s="14" t="s">
        <v>22</v>
      </c>
      <c r="K159" s="73" t="s">
        <v>260</v>
      </c>
      <c r="L159" s="96"/>
    </row>
    <row r="160" s="49" customFormat="1" ht="40.5" spans="1:12">
      <c r="A160" s="14">
        <v>72</v>
      </c>
      <c r="B160" s="14" t="s">
        <v>673</v>
      </c>
      <c r="C160" s="14" t="s">
        <v>434</v>
      </c>
      <c r="D160" s="14" t="s">
        <v>17</v>
      </c>
      <c r="E160" s="14" t="s">
        <v>674</v>
      </c>
      <c r="F160" s="14" t="s">
        <v>675</v>
      </c>
      <c r="G160" s="14">
        <v>220.51</v>
      </c>
      <c r="H160" s="14" t="s">
        <v>559</v>
      </c>
      <c r="I160" s="14" t="s">
        <v>437</v>
      </c>
      <c r="J160" s="14" t="s">
        <v>22</v>
      </c>
      <c r="K160" s="14" t="s">
        <v>260</v>
      </c>
      <c r="L160" s="78"/>
    </row>
    <row r="161" s="6" customFormat="1" ht="40.5" spans="1:12">
      <c r="A161" s="14">
        <v>73</v>
      </c>
      <c r="B161" s="14" t="s">
        <v>676</v>
      </c>
      <c r="C161" s="14" t="s">
        <v>434</v>
      </c>
      <c r="D161" s="14" t="s">
        <v>17</v>
      </c>
      <c r="E161" s="14" t="s">
        <v>677</v>
      </c>
      <c r="F161" s="14" t="s">
        <v>678</v>
      </c>
      <c r="G161" s="14">
        <v>145</v>
      </c>
      <c r="H161" s="14" t="s">
        <v>518</v>
      </c>
      <c r="I161" s="14" t="s">
        <v>498</v>
      </c>
      <c r="J161" s="14" t="s">
        <v>22</v>
      </c>
      <c r="K161" s="14" t="s">
        <v>279</v>
      </c>
      <c r="L161" s="63"/>
    </row>
    <row r="162" s="6" customFormat="1" ht="40.5" spans="1:12">
      <c r="A162" s="14">
        <v>74</v>
      </c>
      <c r="B162" s="14" t="s">
        <v>679</v>
      </c>
      <c r="C162" s="14" t="s">
        <v>434</v>
      </c>
      <c r="D162" s="14" t="s">
        <v>17</v>
      </c>
      <c r="E162" s="14" t="s">
        <v>680</v>
      </c>
      <c r="F162" s="14" t="s">
        <v>681</v>
      </c>
      <c r="G162" s="14">
        <v>86.4</v>
      </c>
      <c r="H162" s="14" t="s">
        <v>518</v>
      </c>
      <c r="I162" s="14" t="s">
        <v>498</v>
      </c>
      <c r="J162" s="14" t="s">
        <v>22</v>
      </c>
      <c r="K162" s="14" t="s">
        <v>279</v>
      </c>
      <c r="L162" s="63"/>
    </row>
    <row r="163" s="6" customFormat="1" ht="40.5" spans="1:12">
      <c r="A163" s="14">
        <v>75</v>
      </c>
      <c r="B163" s="14" t="s">
        <v>682</v>
      </c>
      <c r="C163" s="14" t="s">
        <v>434</v>
      </c>
      <c r="D163" s="14" t="s">
        <v>17</v>
      </c>
      <c r="E163" s="14" t="s">
        <v>371</v>
      </c>
      <c r="F163" s="14" t="s">
        <v>683</v>
      </c>
      <c r="G163" s="14">
        <v>160</v>
      </c>
      <c r="H163" s="14" t="s">
        <v>518</v>
      </c>
      <c r="I163" s="14" t="s">
        <v>498</v>
      </c>
      <c r="J163" s="14" t="s">
        <v>22</v>
      </c>
      <c r="K163" s="14" t="s">
        <v>279</v>
      </c>
      <c r="L163" s="63"/>
    </row>
    <row r="164" s="6" customFormat="1" ht="40.5" spans="1:12">
      <c r="A164" s="14">
        <v>76</v>
      </c>
      <c r="B164" s="14" t="s">
        <v>684</v>
      </c>
      <c r="C164" s="14" t="s">
        <v>434</v>
      </c>
      <c r="D164" s="14" t="s">
        <v>17</v>
      </c>
      <c r="E164" s="14" t="s">
        <v>685</v>
      </c>
      <c r="F164" s="14" t="s">
        <v>686</v>
      </c>
      <c r="G164" s="14">
        <v>80</v>
      </c>
      <c r="H164" s="14" t="s">
        <v>518</v>
      </c>
      <c r="I164" s="14" t="s">
        <v>498</v>
      </c>
      <c r="J164" s="14" t="s">
        <v>22</v>
      </c>
      <c r="K164" s="14" t="s">
        <v>279</v>
      </c>
      <c r="L164" s="63"/>
    </row>
    <row r="165" s="6" customFormat="1" ht="40.5" spans="1:12">
      <c r="A165" s="14">
        <v>77</v>
      </c>
      <c r="B165" s="14" t="s">
        <v>687</v>
      </c>
      <c r="C165" s="14" t="s">
        <v>434</v>
      </c>
      <c r="D165" s="14" t="s">
        <v>17</v>
      </c>
      <c r="E165" s="14" t="s">
        <v>688</v>
      </c>
      <c r="F165" s="14" t="s">
        <v>689</v>
      </c>
      <c r="G165" s="14">
        <v>13.8</v>
      </c>
      <c r="H165" s="14" t="s">
        <v>518</v>
      </c>
      <c r="I165" s="14" t="s">
        <v>498</v>
      </c>
      <c r="J165" s="14" t="s">
        <v>22</v>
      </c>
      <c r="K165" s="14" t="s">
        <v>279</v>
      </c>
      <c r="L165" s="63"/>
    </row>
    <row r="166" s="6" customFormat="1" ht="40.5" spans="1:12">
      <c r="A166" s="14">
        <v>78</v>
      </c>
      <c r="B166" s="14" t="s">
        <v>690</v>
      </c>
      <c r="C166" s="14" t="s">
        <v>434</v>
      </c>
      <c r="D166" s="14" t="s">
        <v>17</v>
      </c>
      <c r="E166" s="14" t="s">
        <v>691</v>
      </c>
      <c r="F166" s="14" t="s">
        <v>692</v>
      </c>
      <c r="G166" s="14">
        <v>112</v>
      </c>
      <c r="H166" s="14" t="s">
        <v>518</v>
      </c>
      <c r="I166" s="14" t="s">
        <v>498</v>
      </c>
      <c r="J166" s="14" t="s">
        <v>22</v>
      </c>
      <c r="K166" s="14" t="s">
        <v>279</v>
      </c>
      <c r="L166" s="63"/>
    </row>
    <row r="167" s="6" customFormat="1" ht="40.5" spans="1:12">
      <c r="A167" s="14">
        <v>79</v>
      </c>
      <c r="B167" s="14" t="s">
        <v>693</v>
      </c>
      <c r="C167" s="14" t="s">
        <v>434</v>
      </c>
      <c r="D167" s="14" t="s">
        <v>17</v>
      </c>
      <c r="E167" s="14" t="s">
        <v>694</v>
      </c>
      <c r="F167" s="14" t="s">
        <v>692</v>
      </c>
      <c r="G167" s="14">
        <v>112</v>
      </c>
      <c r="H167" s="14" t="s">
        <v>518</v>
      </c>
      <c r="I167" s="14" t="s">
        <v>498</v>
      </c>
      <c r="J167" s="14" t="s">
        <v>22</v>
      </c>
      <c r="K167" s="14" t="s">
        <v>279</v>
      </c>
      <c r="L167" s="63"/>
    </row>
    <row r="168" s="45" customFormat="1" ht="40.5" spans="1:12">
      <c r="A168" s="14">
        <v>80</v>
      </c>
      <c r="B168" s="14" t="s">
        <v>695</v>
      </c>
      <c r="C168" s="14" t="s">
        <v>434</v>
      </c>
      <c r="D168" s="14" t="s">
        <v>17</v>
      </c>
      <c r="E168" s="14" t="s">
        <v>696</v>
      </c>
      <c r="F168" s="85" t="s">
        <v>697</v>
      </c>
      <c r="G168" s="85">
        <v>270</v>
      </c>
      <c r="H168" s="14" t="s">
        <v>518</v>
      </c>
      <c r="I168" s="14" t="s">
        <v>498</v>
      </c>
      <c r="J168" s="14" t="s">
        <v>22</v>
      </c>
      <c r="K168" s="14" t="s">
        <v>294</v>
      </c>
      <c r="L168" s="14"/>
    </row>
    <row r="169" s="45" customFormat="1" ht="40.5" spans="1:12">
      <c r="A169" s="14">
        <v>81</v>
      </c>
      <c r="B169" s="14" t="s">
        <v>698</v>
      </c>
      <c r="C169" s="14" t="s">
        <v>434</v>
      </c>
      <c r="D169" s="14" t="s">
        <v>17</v>
      </c>
      <c r="E169" s="14" t="s">
        <v>699</v>
      </c>
      <c r="F169" s="85" t="s">
        <v>700</v>
      </c>
      <c r="G169" s="85">
        <v>265</v>
      </c>
      <c r="H169" s="14" t="s">
        <v>559</v>
      </c>
      <c r="I169" s="14" t="s">
        <v>437</v>
      </c>
      <c r="J169" s="14" t="s">
        <v>22</v>
      </c>
      <c r="K169" s="14" t="s">
        <v>294</v>
      </c>
      <c r="L169" s="14"/>
    </row>
    <row r="170" s="53" customFormat="1" ht="40.5" spans="1:12">
      <c r="A170" s="14">
        <v>82</v>
      </c>
      <c r="B170" s="14" t="s">
        <v>701</v>
      </c>
      <c r="C170" s="14" t="s">
        <v>434</v>
      </c>
      <c r="D170" s="14" t="s">
        <v>17</v>
      </c>
      <c r="E170" s="14" t="s">
        <v>702</v>
      </c>
      <c r="F170" s="14" t="s">
        <v>703</v>
      </c>
      <c r="G170" s="14">
        <v>20</v>
      </c>
      <c r="H170" s="14" t="s">
        <v>559</v>
      </c>
      <c r="I170" s="14" t="s">
        <v>437</v>
      </c>
      <c r="J170" s="14" t="s">
        <v>22</v>
      </c>
      <c r="K170" s="14" t="s">
        <v>294</v>
      </c>
      <c r="L170" s="14" t="s">
        <v>24</v>
      </c>
    </row>
    <row r="171" s="53" customFormat="1" ht="40.5" spans="1:12">
      <c r="A171" s="14">
        <v>83</v>
      </c>
      <c r="B171" s="14" t="s">
        <v>704</v>
      </c>
      <c r="C171" s="14" t="s">
        <v>434</v>
      </c>
      <c r="D171" s="14" t="s">
        <v>17</v>
      </c>
      <c r="E171" s="14" t="s">
        <v>705</v>
      </c>
      <c r="F171" s="14" t="s">
        <v>703</v>
      </c>
      <c r="G171" s="63">
        <v>20</v>
      </c>
      <c r="H171" s="14" t="s">
        <v>559</v>
      </c>
      <c r="I171" s="14" t="s">
        <v>437</v>
      </c>
      <c r="J171" s="14" t="s">
        <v>22</v>
      </c>
      <c r="K171" s="14" t="s">
        <v>294</v>
      </c>
      <c r="L171" s="14" t="s">
        <v>24</v>
      </c>
    </row>
    <row r="172" s="53" customFormat="1" ht="40.5" spans="1:12">
      <c r="A172" s="14">
        <v>84</v>
      </c>
      <c r="B172" s="14" t="s">
        <v>706</v>
      </c>
      <c r="C172" s="14" t="s">
        <v>434</v>
      </c>
      <c r="D172" s="14" t="s">
        <v>17</v>
      </c>
      <c r="E172" s="14" t="s">
        <v>707</v>
      </c>
      <c r="F172" s="14" t="s">
        <v>703</v>
      </c>
      <c r="G172" s="63">
        <v>20</v>
      </c>
      <c r="H172" s="14" t="s">
        <v>559</v>
      </c>
      <c r="I172" s="14" t="s">
        <v>437</v>
      </c>
      <c r="J172" s="14" t="s">
        <v>22</v>
      </c>
      <c r="K172" s="14" t="s">
        <v>294</v>
      </c>
      <c r="L172" s="14" t="s">
        <v>24</v>
      </c>
    </row>
    <row r="173" s="53" customFormat="1" ht="40.5" spans="1:12">
      <c r="A173" s="14">
        <v>85</v>
      </c>
      <c r="B173" s="14" t="s">
        <v>708</v>
      </c>
      <c r="C173" s="14" t="s">
        <v>434</v>
      </c>
      <c r="D173" s="14" t="s">
        <v>17</v>
      </c>
      <c r="E173" s="14" t="s">
        <v>709</v>
      </c>
      <c r="F173" s="14" t="s">
        <v>703</v>
      </c>
      <c r="G173" s="63">
        <v>20</v>
      </c>
      <c r="H173" s="14" t="s">
        <v>559</v>
      </c>
      <c r="I173" s="14" t="s">
        <v>437</v>
      </c>
      <c r="J173" s="14" t="s">
        <v>22</v>
      </c>
      <c r="K173" s="14" t="s">
        <v>294</v>
      </c>
      <c r="L173" s="14" t="s">
        <v>24</v>
      </c>
    </row>
    <row r="174" s="49" customFormat="1" ht="54" spans="1:12">
      <c r="A174" s="14">
        <v>86</v>
      </c>
      <c r="B174" s="14" t="s">
        <v>710</v>
      </c>
      <c r="C174" s="14" t="s">
        <v>434</v>
      </c>
      <c r="D174" s="14" t="s">
        <v>17</v>
      </c>
      <c r="E174" s="14" t="s">
        <v>711</v>
      </c>
      <c r="F174" s="14" t="s">
        <v>712</v>
      </c>
      <c r="G174" s="14">
        <v>189.87</v>
      </c>
      <c r="H174" s="14" t="s">
        <v>713</v>
      </c>
      <c r="I174" s="14" t="s">
        <v>714</v>
      </c>
      <c r="J174" s="14" t="s">
        <v>22</v>
      </c>
      <c r="K174" s="14" t="s">
        <v>320</v>
      </c>
      <c r="L174" s="78"/>
    </row>
    <row r="175" s="49" customFormat="1" ht="54" spans="1:12">
      <c r="A175" s="14">
        <v>87</v>
      </c>
      <c r="B175" s="14" t="s">
        <v>715</v>
      </c>
      <c r="C175" s="14" t="s">
        <v>434</v>
      </c>
      <c r="D175" s="14" t="s">
        <v>17</v>
      </c>
      <c r="E175" s="14" t="s">
        <v>716</v>
      </c>
      <c r="F175" s="14" t="s">
        <v>717</v>
      </c>
      <c r="G175" s="14">
        <v>122.55</v>
      </c>
      <c r="H175" s="14" t="s">
        <v>718</v>
      </c>
      <c r="I175" s="14" t="s">
        <v>714</v>
      </c>
      <c r="J175" s="14" t="s">
        <v>22</v>
      </c>
      <c r="K175" s="14" t="s">
        <v>320</v>
      </c>
      <c r="L175" s="78"/>
    </row>
    <row r="176" s="49" customFormat="1" ht="54" spans="1:12">
      <c r="A176" s="14">
        <v>88</v>
      </c>
      <c r="B176" s="14" t="s">
        <v>719</v>
      </c>
      <c r="C176" s="14" t="s">
        <v>434</v>
      </c>
      <c r="D176" s="14" t="s">
        <v>17</v>
      </c>
      <c r="E176" s="14" t="s">
        <v>720</v>
      </c>
      <c r="F176" s="14" t="s">
        <v>721</v>
      </c>
      <c r="G176" s="14">
        <v>78.45</v>
      </c>
      <c r="H176" s="14" t="s">
        <v>722</v>
      </c>
      <c r="I176" s="14" t="s">
        <v>723</v>
      </c>
      <c r="J176" s="14" t="s">
        <v>22</v>
      </c>
      <c r="K176" s="14" t="s">
        <v>320</v>
      </c>
      <c r="L176" s="78"/>
    </row>
    <row r="177" s="49" customFormat="1" ht="54" spans="1:12">
      <c r="A177" s="14">
        <v>89</v>
      </c>
      <c r="B177" s="14" t="s">
        <v>724</v>
      </c>
      <c r="C177" s="14" t="s">
        <v>434</v>
      </c>
      <c r="D177" s="14" t="s">
        <v>17</v>
      </c>
      <c r="E177" s="14" t="s">
        <v>725</v>
      </c>
      <c r="F177" s="14" t="s">
        <v>726</v>
      </c>
      <c r="G177" s="14">
        <v>104.7</v>
      </c>
      <c r="H177" s="14" t="s">
        <v>727</v>
      </c>
      <c r="I177" s="14" t="s">
        <v>723</v>
      </c>
      <c r="J177" s="14" t="s">
        <v>22</v>
      </c>
      <c r="K177" s="14" t="s">
        <v>320</v>
      </c>
      <c r="L177" s="78"/>
    </row>
    <row r="178" s="49" customFormat="1" ht="54" spans="1:12">
      <c r="A178" s="14">
        <v>90</v>
      </c>
      <c r="B178" s="14" t="s">
        <v>728</v>
      </c>
      <c r="C178" s="14" t="s">
        <v>434</v>
      </c>
      <c r="D178" s="14" t="s">
        <v>17</v>
      </c>
      <c r="E178" s="14" t="s">
        <v>729</v>
      </c>
      <c r="F178" s="14" t="s">
        <v>730</v>
      </c>
      <c r="G178" s="14">
        <v>90</v>
      </c>
      <c r="H178" s="14" t="s">
        <v>731</v>
      </c>
      <c r="I178" s="14" t="s">
        <v>723</v>
      </c>
      <c r="J178" s="14" t="s">
        <v>22</v>
      </c>
      <c r="K178" s="14" t="s">
        <v>320</v>
      </c>
      <c r="L178" s="78"/>
    </row>
    <row r="179" s="49" customFormat="1" ht="54" spans="1:12">
      <c r="A179" s="14">
        <v>91</v>
      </c>
      <c r="B179" s="14" t="s">
        <v>732</v>
      </c>
      <c r="C179" s="14" t="s">
        <v>434</v>
      </c>
      <c r="D179" s="14" t="s">
        <v>17</v>
      </c>
      <c r="E179" s="14" t="s">
        <v>733</v>
      </c>
      <c r="F179" s="14" t="s">
        <v>734</v>
      </c>
      <c r="G179" s="14">
        <v>20</v>
      </c>
      <c r="H179" s="14" t="s">
        <v>735</v>
      </c>
      <c r="I179" s="14" t="s">
        <v>723</v>
      </c>
      <c r="J179" s="14" t="s">
        <v>22</v>
      </c>
      <c r="K179" s="14" t="s">
        <v>320</v>
      </c>
      <c r="L179" s="78" t="s">
        <v>24</v>
      </c>
    </row>
    <row r="180" s="49" customFormat="1" ht="67.5" spans="1:12">
      <c r="A180" s="14">
        <v>92</v>
      </c>
      <c r="B180" s="14" t="s">
        <v>736</v>
      </c>
      <c r="C180" s="14" t="s">
        <v>434</v>
      </c>
      <c r="D180" s="14" t="s">
        <v>17</v>
      </c>
      <c r="E180" s="14" t="s">
        <v>333</v>
      </c>
      <c r="F180" s="14" t="s">
        <v>737</v>
      </c>
      <c r="G180" s="14">
        <v>20</v>
      </c>
      <c r="H180" s="14" t="s">
        <v>738</v>
      </c>
      <c r="I180" s="14" t="s">
        <v>739</v>
      </c>
      <c r="J180" s="14" t="s">
        <v>22</v>
      </c>
      <c r="K180" s="14" t="s">
        <v>326</v>
      </c>
      <c r="L180" s="14" t="s">
        <v>24</v>
      </c>
    </row>
    <row r="181" s="49" customFormat="1" ht="54" spans="1:12">
      <c r="A181" s="14">
        <v>93</v>
      </c>
      <c r="B181" s="14" t="s">
        <v>740</v>
      </c>
      <c r="C181" s="14" t="s">
        <v>434</v>
      </c>
      <c r="D181" s="14" t="s">
        <v>17</v>
      </c>
      <c r="E181" s="14" t="s">
        <v>741</v>
      </c>
      <c r="F181" s="14" t="s">
        <v>742</v>
      </c>
      <c r="G181" s="14">
        <v>20</v>
      </c>
      <c r="H181" s="14" t="s">
        <v>743</v>
      </c>
      <c r="I181" s="14" t="s">
        <v>744</v>
      </c>
      <c r="J181" s="14" t="s">
        <v>22</v>
      </c>
      <c r="K181" s="14" t="s">
        <v>326</v>
      </c>
      <c r="L181" s="14" t="s">
        <v>24</v>
      </c>
    </row>
    <row r="182" s="49" customFormat="1" ht="54" spans="1:12">
      <c r="A182" s="14">
        <v>94</v>
      </c>
      <c r="B182" s="14" t="s">
        <v>745</v>
      </c>
      <c r="C182" s="14" t="s">
        <v>434</v>
      </c>
      <c r="D182" s="14" t="s">
        <v>17</v>
      </c>
      <c r="E182" s="14" t="s">
        <v>746</v>
      </c>
      <c r="F182" s="14" t="s">
        <v>747</v>
      </c>
      <c r="G182" s="14">
        <v>20</v>
      </c>
      <c r="H182" s="14" t="s">
        <v>743</v>
      </c>
      <c r="I182" s="14" t="s">
        <v>744</v>
      </c>
      <c r="J182" s="14" t="s">
        <v>22</v>
      </c>
      <c r="K182" s="14" t="s">
        <v>326</v>
      </c>
      <c r="L182" s="14" t="s">
        <v>24</v>
      </c>
    </row>
    <row r="183" s="49" customFormat="1" ht="40.5" spans="1:12">
      <c r="A183" s="14">
        <v>95</v>
      </c>
      <c r="B183" s="14" t="s">
        <v>748</v>
      </c>
      <c r="C183" s="14" t="s">
        <v>434</v>
      </c>
      <c r="D183" s="14" t="s">
        <v>17</v>
      </c>
      <c r="E183" s="14" t="s">
        <v>749</v>
      </c>
      <c r="F183" s="14" t="s">
        <v>750</v>
      </c>
      <c r="G183" s="14">
        <v>68</v>
      </c>
      <c r="H183" s="14" t="s">
        <v>518</v>
      </c>
      <c r="I183" s="14" t="s">
        <v>498</v>
      </c>
      <c r="J183" s="14" t="s">
        <v>22</v>
      </c>
      <c r="K183" s="14" t="s">
        <v>326</v>
      </c>
      <c r="L183" s="78"/>
    </row>
    <row r="184" s="45" customFormat="1" ht="54" spans="1:12">
      <c r="A184" s="14">
        <v>96</v>
      </c>
      <c r="B184" s="14" t="s">
        <v>751</v>
      </c>
      <c r="C184" s="14" t="s">
        <v>434</v>
      </c>
      <c r="D184" s="14" t="s">
        <v>17</v>
      </c>
      <c r="E184" s="14" t="s">
        <v>328</v>
      </c>
      <c r="F184" s="14" t="s">
        <v>752</v>
      </c>
      <c r="G184" s="14">
        <v>117</v>
      </c>
      <c r="H184" s="14" t="s">
        <v>753</v>
      </c>
      <c r="I184" s="14" t="s">
        <v>744</v>
      </c>
      <c r="J184" s="14" t="s">
        <v>22</v>
      </c>
      <c r="K184" s="14" t="s">
        <v>326</v>
      </c>
      <c r="L184" s="14"/>
    </row>
    <row r="185" s="45" customFormat="1" ht="54" spans="1:12">
      <c r="A185" s="14">
        <v>97</v>
      </c>
      <c r="B185" s="14" t="s">
        <v>754</v>
      </c>
      <c r="C185" s="14" t="s">
        <v>434</v>
      </c>
      <c r="D185" s="14" t="s">
        <v>17</v>
      </c>
      <c r="E185" s="14" t="s">
        <v>755</v>
      </c>
      <c r="F185" s="14" t="s">
        <v>756</v>
      </c>
      <c r="G185" s="14">
        <v>230.17</v>
      </c>
      <c r="H185" s="14" t="s">
        <v>757</v>
      </c>
      <c r="I185" s="14" t="s">
        <v>744</v>
      </c>
      <c r="J185" s="14" t="s">
        <v>22</v>
      </c>
      <c r="K185" s="14" t="s">
        <v>326</v>
      </c>
      <c r="L185" s="14"/>
    </row>
    <row r="186" s="45" customFormat="1" ht="54" spans="1:12">
      <c r="A186" s="14">
        <v>98</v>
      </c>
      <c r="B186" s="14" t="s">
        <v>758</v>
      </c>
      <c r="C186" s="14" t="s">
        <v>434</v>
      </c>
      <c r="D186" s="14" t="s">
        <v>17</v>
      </c>
      <c r="E186" s="14" t="s">
        <v>759</v>
      </c>
      <c r="F186" s="14" t="s">
        <v>760</v>
      </c>
      <c r="G186" s="14">
        <v>60</v>
      </c>
      <c r="H186" s="14" t="s">
        <v>761</v>
      </c>
      <c r="I186" s="14" t="s">
        <v>744</v>
      </c>
      <c r="J186" s="14" t="s">
        <v>22</v>
      </c>
      <c r="K186" s="14" t="s">
        <v>326</v>
      </c>
      <c r="L186" s="14"/>
    </row>
    <row r="187" s="45" customFormat="1" ht="40.5" spans="1:12">
      <c r="A187" s="14">
        <v>99</v>
      </c>
      <c r="B187" s="14" t="s">
        <v>762</v>
      </c>
      <c r="C187" s="14" t="s">
        <v>434</v>
      </c>
      <c r="D187" s="14" t="s">
        <v>17</v>
      </c>
      <c r="E187" s="14" t="s">
        <v>763</v>
      </c>
      <c r="F187" s="14" t="s">
        <v>764</v>
      </c>
      <c r="G187" s="14">
        <f>5000*150/10000</f>
        <v>75</v>
      </c>
      <c r="H187" s="14" t="s">
        <v>559</v>
      </c>
      <c r="I187" s="14" t="s">
        <v>437</v>
      </c>
      <c r="J187" s="14" t="s">
        <v>22</v>
      </c>
      <c r="K187" s="14" t="s">
        <v>348</v>
      </c>
      <c r="L187" s="14"/>
    </row>
    <row r="188" s="45" customFormat="1" ht="40.5" spans="1:12">
      <c r="A188" s="14">
        <v>100</v>
      </c>
      <c r="B188" s="14" t="s">
        <v>765</v>
      </c>
      <c r="C188" s="14" t="s">
        <v>434</v>
      </c>
      <c r="D188" s="14" t="s">
        <v>17</v>
      </c>
      <c r="E188" s="14" t="s">
        <v>766</v>
      </c>
      <c r="F188" s="14" t="s">
        <v>767</v>
      </c>
      <c r="G188" s="14">
        <f>6000*150/10000</f>
        <v>90</v>
      </c>
      <c r="H188" s="14" t="s">
        <v>559</v>
      </c>
      <c r="I188" s="14" t="s">
        <v>768</v>
      </c>
      <c r="J188" s="14" t="s">
        <v>22</v>
      </c>
      <c r="K188" s="14" t="s">
        <v>348</v>
      </c>
      <c r="L188" s="14"/>
    </row>
    <row r="189" s="45" customFormat="1" ht="40.5" spans="1:12">
      <c r="A189" s="14">
        <v>101</v>
      </c>
      <c r="B189" s="14" t="s">
        <v>769</v>
      </c>
      <c r="C189" s="14" t="s">
        <v>434</v>
      </c>
      <c r="D189" s="14" t="s">
        <v>17</v>
      </c>
      <c r="E189" s="14" t="s">
        <v>770</v>
      </c>
      <c r="F189" s="14" t="s">
        <v>767</v>
      </c>
      <c r="G189" s="14">
        <f>6000*150/10000</f>
        <v>90</v>
      </c>
      <c r="H189" s="14" t="s">
        <v>559</v>
      </c>
      <c r="I189" s="14" t="s">
        <v>437</v>
      </c>
      <c r="J189" s="14" t="s">
        <v>22</v>
      </c>
      <c r="K189" s="14" t="s">
        <v>348</v>
      </c>
      <c r="L189" s="14"/>
    </row>
    <row r="190" s="45" customFormat="1" ht="81" spans="1:12">
      <c r="A190" s="14">
        <v>102</v>
      </c>
      <c r="B190" s="14" t="s">
        <v>771</v>
      </c>
      <c r="C190" s="14" t="s">
        <v>434</v>
      </c>
      <c r="D190" s="14" t="s">
        <v>17</v>
      </c>
      <c r="E190" s="14" t="s">
        <v>696</v>
      </c>
      <c r="F190" s="14" t="s">
        <v>772</v>
      </c>
      <c r="G190" s="37">
        <v>35</v>
      </c>
      <c r="H190" s="14" t="s">
        <v>773</v>
      </c>
      <c r="I190" s="14" t="s">
        <v>437</v>
      </c>
      <c r="J190" s="14" t="s">
        <v>22</v>
      </c>
      <c r="K190" s="14" t="s">
        <v>774</v>
      </c>
      <c r="L190" s="14"/>
    </row>
    <row r="191" s="45" customFormat="1" ht="81" spans="1:12">
      <c r="A191" s="14">
        <v>103</v>
      </c>
      <c r="B191" s="14" t="s">
        <v>775</v>
      </c>
      <c r="C191" s="14" t="s">
        <v>434</v>
      </c>
      <c r="D191" s="14" t="s">
        <v>17</v>
      </c>
      <c r="E191" s="14" t="s">
        <v>776</v>
      </c>
      <c r="F191" s="14" t="s">
        <v>777</v>
      </c>
      <c r="G191" s="14">
        <v>80</v>
      </c>
      <c r="H191" s="14" t="s">
        <v>773</v>
      </c>
      <c r="I191" s="14" t="s">
        <v>437</v>
      </c>
      <c r="J191" s="14" t="s">
        <v>22</v>
      </c>
      <c r="K191" s="14" t="s">
        <v>776</v>
      </c>
      <c r="L191" s="14"/>
    </row>
    <row r="192" ht="18.75" spans="1:12">
      <c r="A192" s="86" t="s">
        <v>778</v>
      </c>
      <c r="B192" s="87"/>
      <c r="C192" s="88"/>
      <c r="D192" s="89"/>
      <c r="E192" s="90"/>
      <c r="F192" s="89"/>
      <c r="G192" s="89">
        <f>SUM(G193:G197)</f>
        <v>2550</v>
      </c>
      <c r="H192" s="89"/>
      <c r="I192" s="89"/>
      <c r="J192" s="89"/>
      <c r="K192" s="89"/>
      <c r="L192" s="89"/>
    </row>
    <row r="193" ht="40.5" spans="1:12">
      <c r="A193" s="14">
        <v>1</v>
      </c>
      <c r="B193" s="73" t="s">
        <v>779</v>
      </c>
      <c r="C193" s="73" t="s">
        <v>780</v>
      </c>
      <c r="D193" s="73" t="s">
        <v>17</v>
      </c>
      <c r="E193" s="73" t="s">
        <v>418</v>
      </c>
      <c r="F193" s="73" t="s">
        <v>781</v>
      </c>
      <c r="G193" s="73">
        <v>15</v>
      </c>
      <c r="H193" s="73" t="s">
        <v>782</v>
      </c>
      <c r="I193" s="14" t="s">
        <v>783</v>
      </c>
      <c r="J193" s="73" t="s">
        <v>784</v>
      </c>
      <c r="K193" s="14" t="s">
        <v>423</v>
      </c>
      <c r="L193" s="73"/>
    </row>
    <row r="194" ht="40.5" spans="1:12">
      <c r="A194" s="14">
        <v>2</v>
      </c>
      <c r="B194" s="14" t="s">
        <v>785</v>
      </c>
      <c r="C194" s="97" t="s">
        <v>780</v>
      </c>
      <c r="D194" s="14" t="s">
        <v>17</v>
      </c>
      <c r="E194" s="14" t="s">
        <v>418</v>
      </c>
      <c r="F194" s="14" t="s">
        <v>786</v>
      </c>
      <c r="G194" s="14">
        <v>15</v>
      </c>
      <c r="H194" s="14" t="s">
        <v>787</v>
      </c>
      <c r="I194" s="14" t="s">
        <v>788</v>
      </c>
      <c r="J194" s="14" t="s">
        <v>784</v>
      </c>
      <c r="K194" s="14" t="s">
        <v>423</v>
      </c>
      <c r="L194" s="14"/>
    </row>
    <row r="195" ht="40.5" spans="1:12">
      <c r="A195" s="14">
        <v>3</v>
      </c>
      <c r="B195" s="14" t="s">
        <v>789</v>
      </c>
      <c r="C195" s="97" t="s">
        <v>780</v>
      </c>
      <c r="D195" s="14" t="s">
        <v>17</v>
      </c>
      <c r="E195" s="14" t="s">
        <v>418</v>
      </c>
      <c r="F195" s="14" t="s">
        <v>790</v>
      </c>
      <c r="G195" s="14">
        <v>880</v>
      </c>
      <c r="H195" s="14" t="s">
        <v>791</v>
      </c>
      <c r="I195" s="14" t="s">
        <v>791</v>
      </c>
      <c r="J195" s="14" t="s">
        <v>784</v>
      </c>
      <c r="K195" s="14" t="s">
        <v>792</v>
      </c>
      <c r="L195" s="14"/>
    </row>
    <row r="196" ht="40.5" spans="1:12">
      <c r="A196" s="14">
        <v>4</v>
      </c>
      <c r="B196" s="14" t="s">
        <v>793</v>
      </c>
      <c r="C196" s="97" t="s">
        <v>780</v>
      </c>
      <c r="D196" s="14" t="s">
        <v>17</v>
      </c>
      <c r="E196" s="14" t="s">
        <v>418</v>
      </c>
      <c r="F196" s="14" t="s">
        <v>790</v>
      </c>
      <c r="G196" s="14">
        <v>1530</v>
      </c>
      <c r="H196" s="14" t="s">
        <v>791</v>
      </c>
      <c r="I196" s="14" t="s">
        <v>791</v>
      </c>
      <c r="J196" s="14" t="s">
        <v>784</v>
      </c>
      <c r="K196" s="14" t="s">
        <v>423</v>
      </c>
      <c r="L196" s="14"/>
    </row>
    <row r="197" ht="40.5" spans="1:12">
      <c r="A197" s="14">
        <v>5</v>
      </c>
      <c r="B197" s="14" t="s">
        <v>794</v>
      </c>
      <c r="C197" s="97" t="s">
        <v>780</v>
      </c>
      <c r="D197" s="14" t="s">
        <v>17</v>
      </c>
      <c r="E197" s="14" t="s">
        <v>418</v>
      </c>
      <c r="F197" s="14" t="s">
        <v>795</v>
      </c>
      <c r="G197" s="14">
        <v>110</v>
      </c>
      <c r="H197" s="14" t="s">
        <v>796</v>
      </c>
      <c r="I197" s="14" t="s">
        <v>796</v>
      </c>
      <c r="J197" s="14" t="s">
        <v>784</v>
      </c>
      <c r="K197" s="14" t="s">
        <v>797</v>
      </c>
      <c r="L197" s="14"/>
    </row>
    <row r="198" ht="18.75" spans="1:12">
      <c r="A198" s="98" t="s">
        <v>798</v>
      </c>
      <c r="B198" s="99"/>
      <c r="C198" s="100"/>
      <c r="D198" s="75"/>
      <c r="E198" s="75"/>
      <c r="F198" s="75"/>
      <c r="G198" s="75">
        <f>G200+G199</f>
        <v>260</v>
      </c>
      <c r="H198" s="75"/>
      <c r="I198" s="75"/>
      <c r="J198" s="75"/>
      <c r="K198" s="75"/>
      <c r="L198" s="75"/>
    </row>
    <row r="199" ht="54" spans="1:12">
      <c r="A199" s="14">
        <v>1</v>
      </c>
      <c r="B199" s="14" t="s">
        <v>799</v>
      </c>
      <c r="C199" s="97" t="s">
        <v>800</v>
      </c>
      <c r="D199" s="14" t="s">
        <v>17</v>
      </c>
      <c r="E199" s="14" t="s">
        <v>418</v>
      </c>
      <c r="F199" s="14" t="s">
        <v>801</v>
      </c>
      <c r="G199" s="14">
        <v>130</v>
      </c>
      <c r="H199" s="14" t="s">
        <v>801</v>
      </c>
      <c r="I199" s="14" t="s">
        <v>802</v>
      </c>
      <c r="J199" s="14" t="s">
        <v>803</v>
      </c>
      <c r="K199" s="14" t="s">
        <v>423</v>
      </c>
      <c r="L199" s="14"/>
    </row>
    <row r="200" ht="54" spans="1:12">
      <c r="A200" s="14">
        <v>2</v>
      </c>
      <c r="B200" s="14" t="s">
        <v>804</v>
      </c>
      <c r="C200" s="97" t="s">
        <v>800</v>
      </c>
      <c r="D200" s="14" t="s">
        <v>17</v>
      </c>
      <c r="E200" s="14" t="s">
        <v>418</v>
      </c>
      <c r="F200" s="14" t="s">
        <v>805</v>
      </c>
      <c r="G200" s="14">
        <v>130</v>
      </c>
      <c r="H200" s="14" t="s">
        <v>805</v>
      </c>
      <c r="I200" s="14" t="s">
        <v>802</v>
      </c>
      <c r="J200" s="14" t="s">
        <v>806</v>
      </c>
      <c r="K200" s="14" t="s">
        <v>423</v>
      </c>
      <c r="L200" s="14"/>
    </row>
    <row r="201" ht="18.75" spans="1:12">
      <c r="A201" s="98" t="s">
        <v>807</v>
      </c>
      <c r="B201" s="99"/>
      <c r="C201" s="100"/>
      <c r="D201" s="75"/>
      <c r="E201" s="75"/>
      <c r="F201" s="75"/>
      <c r="G201" s="75">
        <f>G202</f>
        <v>150</v>
      </c>
      <c r="H201" s="75"/>
      <c r="I201" s="75"/>
      <c r="J201" s="75"/>
      <c r="K201" s="75"/>
      <c r="L201" s="75"/>
    </row>
    <row r="202" ht="40.5" spans="1:12">
      <c r="A202" s="14">
        <v>1</v>
      </c>
      <c r="B202" s="14" t="s">
        <v>808</v>
      </c>
      <c r="C202" s="97" t="s">
        <v>809</v>
      </c>
      <c r="D202" s="14" t="s">
        <v>17</v>
      </c>
      <c r="E202" s="14" t="s">
        <v>418</v>
      </c>
      <c r="F202" s="14" t="s">
        <v>810</v>
      </c>
      <c r="G202" s="14">
        <v>150</v>
      </c>
      <c r="H202" s="14" t="s">
        <v>811</v>
      </c>
      <c r="I202" s="14" t="s">
        <v>812</v>
      </c>
      <c r="J202" s="14" t="s">
        <v>784</v>
      </c>
      <c r="K202" s="14" t="s">
        <v>423</v>
      </c>
      <c r="L202" s="14"/>
    </row>
  </sheetData>
  <mergeCells count="7">
    <mergeCell ref="A1:L1"/>
    <mergeCell ref="A3:C3"/>
    <mergeCell ref="A4:C4"/>
    <mergeCell ref="A88:C88"/>
    <mergeCell ref="A192:C192"/>
    <mergeCell ref="A198:C198"/>
    <mergeCell ref="A201:C201"/>
  </mergeCells>
  <conditionalFormatting sqref="B19:J19">
    <cfRule type="duplicateValues" dxfId="0" priority="2"/>
  </conditionalFormatting>
  <conditionalFormatting sqref="E43">
    <cfRule type="duplicateValues" dxfId="1" priority="5"/>
  </conditionalFormatting>
  <conditionalFormatting sqref="B68">
    <cfRule type="duplicateValues" dxfId="1" priority="4"/>
  </conditionalFormatting>
  <conditionalFormatting sqref="F68">
    <cfRule type="duplicateValues" dxfId="1" priority="3"/>
  </conditionalFormatting>
  <conditionalFormatting sqref="B123">
    <cfRule type="duplicateValues" dxfId="1" priority="12"/>
  </conditionalFormatting>
  <conditionalFormatting sqref="C123">
    <cfRule type="duplicateValues" dxfId="1" priority="15"/>
  </conditionalFormatting>
  <conditionalFormatting sqref="D123">
    <cfRule type="duplicateValues" dxfId="1" priority="14"/>
  </conditionalFormatting>
  <conditionalFormatting sqref="E123">
    <cfRule type="duplicateValues" dxfId="1" priority="13"/>
  </conditionalFormatting>
  <conditionalFormatting sqref="F123">
    <cfRule type="duplicateValues" dxfId="1" priority="11"/>
  </conditionalFormatting>
  <conditionalFormatting sqref="H123">
    <cfRule type="duplicateValues" dxfId="1" priority="10"/>
  </conditionalFormatting>
  <conditionalFormatting sqref="I123">
    <cfRule type="duplicateValues" dxfId="1" priority="9"/>
  </conditionalFormatting>
  <conditionalFormatting sqref="B160">
    <cfRule type="duplicateValues" dxfId="0" priority="7"/>
  </conditionalFormatting>
  <conditionalFormatting sqref="B5:B18 B69:B87 B20:B67">
    <cfRule type="duplicateValues" dxfId="0" priority="6"/>
  </conditionalFormatting>
  <conditionalFormatting sqref="B89:B122 B124:B159 B161:B191">
    <cfRule type="duplicateValues" dxfId="0" priority="47"/>
  </conditionalFormatting>
  <dataValidations count="1">
    <dataValidation allowBlank="1" showInputMessage="1" showErrorMessage="1" sqref="H78:I78 I83 I32:I33"/>
  </dataValidations>
  <pageMargins left="0.393055555555556" right="0.393055555555556" top="0.393055555555556" bottom="0.196527777777778" header="0.5" footer="0.5"/>
  <pageSetup paperSize="9" scale="5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48576"/>
  <sheetViews>
    <sheetView topLeftCell="A18" workbookViewId="0">
      <selection activeCell="E3" sqref="E3:E20"/>
    </sheetView>
  </sheetViews>
  <sheetFormatPr defaultColWidth="9" defaultRowHeight="13.5"/>
  <cols>
    <col min="1" max="1" width="6.5" style="1" customWidth="1"/>
    <col min="2" max="2" width="31.625" style="8" customWidth="1"/>
    <col min="3" max="3" width="7" style="1" customWidth="1"/>
    <col min="4" max="4" width="7.25" style="1" customWidth="1"/>
    <col min="5" max="5" width="6.5" style="1" customWidth="1"/>
    <col min="6" max="6" width="38" style="1" customWidth="1"/>
    <col min="7" max="7" width="9" style="1" customWidth="1"/>
    <col min="8" max="9" width="38" style="1" customWidth="1"/>
    <col min="10" max="10" width="9.75" style="1" customWidth="1"/>
    <col min="11" max="12" width="9.75" style="8" customWidth="1"/>
    <col min="13" max="13" width="9.75" style="1" customWidth="1"/>
    <col min="14" max="16384" width="9" style="1"/>
  </cols>
  <sheetData>
    <row r="1" s="1" customFormat="1" ht="35.25" spans="1:12">
      <c r="A1" s="12" t="s">
        <v>0</v>
      </c>
      <c r="B1" s="12"/>
      <c r="C1" s="12"/>
      <c r="D1" s="12"/>
      <c r="E1" s="12"/>
      <c r="F1" s="12"/>
      <c r="G1" s="12"/>
      <c r="H1" s="12"/>
      <c r="I1" s="12"/>
      <c r="J1" s="12"/>
      <c r="K1" s="12"/>
      <c r="L1" s="12"/>
    </row>
    <row r="2" s="1" customFormat="1" ht="57" spans="1:13">
      <c r="A2" s="13" t="s">
        <v>1</v>
      </c>
      <c r="B2" s="13" t="s">
        <v>2</v>
      </c>
      <c r="C2" s="13" t="s">
        <v>3</v>
      </c>
      <c r="D2" s="13" t="s">
        <v>4</v>
      </c>
      <c r="E2" s="13" t="s">
        <v>5</v>
      </c>
      <c r="F2" s="13" t="s">
        <v>6</v>
      </c>
      <c r="G2" s="13" t="s">
        <v>7</v>
      </c>
      <c r="H2" s="13" t="s">
        <v>8</v>
      </c>
      <c r="I2" s="13" t="s">
        <v>9</v>
      </c>
      <c r="J2" s="13" t="s">
        <v>10</v>
      </c>
      <c r="K2" s="13" t="s">
        <v>11</v>
      </c>
      <c r="L2" s="13" t="s">
        <v>12</v>
      </c>
      <c r="M2" s="13" t="s">
        <v>813</v>
      </c>
    </row>
    <row r="3" s="2" customFormat="1" ht="96" spans="1:13">
      <c r="A3" s="14">
        <v>4</v>
      </c>
      <c r="B3" s="15" t="s">
        <v>33</v>
      </c>
      <c r="C3" s="16" t="s">
        <v>16</v>
      </c>
      <c r="D3" s="16" t="s">
        <v>17</v>
      </c>
      <c r="E3" s="16" t="s">
        <v>34</v>
      </c>
      <c r="F3" s="17" t="s">
        <v>29</v>
      </c>
      <c r="G3" s="16">
        <v>50</v>
      </c>
      <c r="H3" s="18" t="s">
        <v>814</v>
      </c>
      <c r="I3" s="18" t="s">
        <v>31</v>
      </c>
      <c r="J3" s="16" t="s">
        <v>35</v>
      </c>
      <c r="K3" s="32" t="s">
        <v>23</v>
      </c>
      <c r="L3" s="32" t="s">
        <v>36</v>
      </c>
      <c r="M3" s="14" t="s">
        <v>815</v>
      </c>
    </row>
    <row r="4" s="2" customFormat="1" ht="67.5" spans="1:13">
      <c r="A4" s="14">
        <v>7</v>
      </c>
      <c r="B4" s="19" t="s">
        <v>49</v>
      </c>
      <c r="C4" s="14" t="s">
        <v>16</v>
      </c>
      <c r="D4" s="20" t="s">
        <v>17</v>
      </c>
      <c r="E4" s="20" t="s">
        <v>44</v>
      </c>
      <c r="F4" s="20" t="s">
        <v>816</v>
      </c>
      <c r="G4" s="20">
        <v>50</v>
      </c>
      <c r="H4" s="20" t="s">
        <v>46</v>
      </c>
      <c r="I4" s="20" t="s">
        <v>817</v>
      </c>
      <c r="J4" s="14" t="s">
        <v>22</v>
      </c>
      <c r="K4" s="14" t="s">
        <v>48</v>
      </c>
      <c r="L4" s="32" t="s">
        <v>36</v>
      </c>
      <c r="M4" s="22" t="s">
        <v>818</v>
      </c>
    </row>
    <row r="5" s="2" customFormat="1" ht="121.5" spans="1:13">
      <c r="A5" s="14">
        <v>15</v>
      </c>
      <c r="B5" s="21" t="s">
        <v>86</v>
      </c>
      <c r="C5" s="22" t="s">
        <v>819</v>
      </c>
      <c r="D5" s="22" t="s">
        <v>17</v>
      </c>
      <c r="E5" s="22" t="s">
        <v>87</v>
      </c>
      <c r="F5" s="22" t="s">
        <v>88</v>
      </c>
      <c r="G5" s="22">
        <v>50</v>
      </c>
      <c r="H5" s="22" t="s">
        <v>820</v>
      </c>
      <c r="I5" s="22" t="s">
        <v>90</v>
      </c>
      <c r="J5" s="22" t="s">
        <v>91</v>
      </c>
      <c r="K5" s="14" t="s">
        <v>71</v>
      </c>
      <c r="L5" s="32" t="s">
        <v>36</v>
      </c>
      <c r="M5" s="22" t="s">
        <v>815</v>
      </c>
    </row>
    <row r="6" s="2" customFormat="1" ht="81" spans="1:13">
      <c r="A6" s="14">
        <v>17</v>
      </c>
      <c r="B6" s="19" t="s">
        <v>98</v>
      </c>
      <c r="C6" s="14" t="s">
        <v>16</v>
      </c>
      <c r="D6" s="14" t="s">
        <v>17</v>
      </c>
      <c r="E6" s="20" t="s">
        <v>99</v>
      </c>
      <c r="F6" s="22" t="s">
        <v>821</v>
      </c>
      <c r="G6" s="14">
        <v>50</v>
      </c>
      <c r="H6" s="14" t="s">
        <v>822</v>
      </c>
      <c r="I6" s="14" t="s">
        <v>96</v>
      </c>
      <c r="J6" s="14" t="s">
        <v>22</v>
      </c>
      <c r="K6" s="14" t="s">
        <v>97</v>
      </c>
      <c r="L6" s="32" t="s">
        <v>36</v>
      </c>
      <c r="M6" s="22" t="s">
        <v>815</v>
      </c>
    </row>
    <row r="7" s="2" customFormat="1" ht="162" spans="1:13">
      <c r="A7" s="14">
        <v>21</v>
      </c>
      <c r="B7" s="23" t="s">
        <v>118</v>
      </c>
      <c r="C7" s="14" t="s">
        <v>16</v>
      </c>
      <c r="D7" s="14" t="s">
        <v>17</v>
      </c>
      <c r="E7" s="14" t="s">
        <v>119</v>
      </c>
      <c r="F7" s="14" t="s">
        <v>823</v>
      </c>
      <c r="G7" s="14">
        <v>50</v>
      </c>
      <c r="H7" s="14" t="s">
        <v>121</v>
      </c>
      <c r="I7" s="14" t="s">
        <v>122</v>
      </c>
      <c r="J7" s="14" t="s">
        <v>22</v>
      </c>
      <c r="K7" s="14" t="s">
        <v>107</v>
      </c>
      <c r="L7" s="32" t="s">
        <v>36</v>
      </c>
      <c r="M7" s="22" t="s">
        <v>815</v>
      </c>
    </row>
    <row r="8" s="2" customFormat="1" ht="94.5" spans="1:13">
      <c r="A8" s="14">
        <v>76</v>
      </c>
      <c r="B8" s="21" t="s">
        <v>392</v>
      </c>
      <c r="C8" s="22" t="s">
        <v>16</v>
      </c>
      <c r="D8" s="22" t="s">
        <v>17</v>
      </c>
      <c r="E8" s="22" t="s">
        <v>393</v>
      </c>
      <c r="F8" s="24" t="s">
        <v>824</v>
      </c>
      <c r="G8" s="22">
        <v>50</v>
      </c>
      <c r="H8" s="25" t="s">
        <v>395</v>
      </c>
      <c r="I8" s="25" t="s">
        <v>396</v>
      </c>
      <c r="J8" s="14" t="s">
        <v>22</v>
      </c>
      <c r="K8" s="22" t="s">
        <v>133</v>
      </c>
      <c r="L8" s="32" t="s">
        <v>36</v>
      </c>
      <c r="M8" s="22" t="s">
        <v>815</v>
      </c>
    </row>
    <row r="9" s="2" customFormat="1" ht="108" spans="1:13">
      <c r="A9" s="14">
        <v>28</v>
      </c>
      <c r="B9" s="21" t="s">
        <v>153</v>
      </c>
      <c r="C9" s="14" t="s">
        <v>16</v>
      </c>
      <c r="D9" s="22" t="s">
        <v>17</v>
      </c>
      <c r="E9" s="22" t="s">
        <v>154</v>
      </c>
      <c r="F9" s="22" t="s">
        <v>825</v>
      </c>
      <c r="G9" s="22">
        <v>50</v>
      </c>
      <c r="H9" s="22" t="s">
        <v>826</v>
      </c>
      <c r="I9" s="20" t="s">
        <v>157</v>
      </c>
      <c r="J9" s="14" t="s">
        <v>22</v>
      </c>
      <c r="K9" s="22" t="s">
        <v>158</v>
      </c>
      <c r="L9" s="32" t="s">
        <v>36</v>
      </c>
      <c r="M9" s="22" t="s">
        <v>815</v>
      </c>
    </row>
    <row r="10" s="3" customFormat="1" ht="67.5" spans="1:13">
      <c r="A10" s="14">
        <v>80</v>
      </c>
      <c r="B10" s="21" t="s">
        <v>412</v>
      </c>
      <c r="C10" s="22" t="s">
        <v>827</v>
      </c>
      <c r="D10" s="22" t="s">
        <v>17</v>
      </c>
      <c r="E10" s="22" t="s">
        <v>413</v>
      </c>
      <c r="F10" s="24" t="s">
        <v>828</v>
      </c>
      <c r="G10" s="22">
        <v>50</v>
      </c>
      <c r="H10" s="26" t="s">
        <v>415</v>
      </c>
      <c r="I10" s="24" t="s">
        <v>829</v>
      </c>
      <c r="J10" s="14" t="s">
        <v>22</v>
      </c>
      <c r="K10" s="22" t="s">
        <v>169</v>
      </c>
      <c r="L10" s="32" t="s">
        <v>36</v>
      </c>
      <c r="M10" s="22" t="s">
        <v>815</v>
      </c>
    </row>
    <row r="11" s="2" customFormat="1" ht="94.5" spans="1:13">
      <c r="A11" s="14">
        <v>31</v>
      </c>
      <c r="B11" s="21" t="s">
        <v>170</v>
      </c>
      <c r="C11" s="14" t="s">
        <v>16</v>
      </c>
      <c r="D11" s="22" t="s">
        <v>17</v>
      </c>
      <c r="E11" s="22" t="s">
        <v>171</v>
      </c>
      <c r="F11" s="22" t="s">
        <v>830</v>
      </c>
      <c r="G11" s="22">
        <v>50</v>
      </c>
      <c r="H11" s="22" t="s">
        <v>173</v>
      </c>
      <c r="I11" s="22" t="s">
        <v>174</v>
      </c>
      <c r="J11" s="14" t="s">
        <v>22</v>
      </c>
      <c r="K11" s="22" t="s">
        <v>175</v>
      </c>
      <c r="L11" s="32" t="s">
        <v>36</v>
      </c>
      <c r="M11" s="22" t="s">
        <v>815</v>
      </c>
    </row>
    <row r="12" s="2" customFormat="1" ht="148.5" spans="1:13">
      <c r="A12" s="14">
        <v>77</v>
      </c>
      <c r="B12" s="23" t="s">
        <v>397</v>
      </c>
      <c r="C12" s="14" t="s">
        <v>16</v>
      </c>
      <c r="D12" s="22" t="s">
        <v>17</v>
      </c>
      <c r="E12" s="22" t="s">
        <v>398</v>
      </c>
      <c r="F12" s="24" t="s">
        <v>831</v>
      </c>
      <c r="G12" s="22">
        <v>50</v>
      </c>
      <c r="H12" s="25" t="s">
        <v>400</v>
      </c>
      <c r="I12" s="24" t="s">
        <v>401</v>
      </c>
      <c r="J12" s="14" t="s">
        <v>22</v>
      </c>
      <c r="K12" s="22" t="s">
        <v>181</v>
      </c>
      <c r="L12" s="32" t="s">
        <v>36</v>
      </c>
      <c r="M12" s="22" t="s">
        <v>818</v>
      </c>
    </row>
    <row r="13" s="2" customFormat="1" ht="67.5" spans="1:13">
      <c r="A13" s="14">
        <v>39</v>
      </c>
      <c r="B13" s="27" t="s">
        <v>210</v>
      </c>
      <c r="C13" s="20" t="s">
        <v>827</v>
      </c>
      <c r="D13" s="28" t="s">
        <v>17</v>
      </c>
      <c r="E13" s="29" t="s">
        <v>832</v>
      </c>
      <c r="F13" s="29" t="s">
        <v>212</v>
      </c>
      <c r="G13" s="29">
        <v>100</v>
      </c>
      <c r="H13" s="29" t="s">
        <v>833</v>
      </c>
      <c r="I13" s="29" t="s">
        <v>834</v>
      </c>
      <c r="J13" s="14" t="s">
        <v>22</v>
      </c>
      <c r="K13" s="29" t="s">
        <v>199</v>
      </c>
      <c r="L13" s="32" t="s">
        <v>36</v>
      </c>
      <c r="M13" s="22" t="s">
        <v>815</v>
      </c>
    </row>
    <row r="14" s="2" customFormat="1" ht="81" spans="1:13">
      <c r="A14" s="14">
        <v>41</v>
      </c>
      <c r="B14" s="23" t="s">
        <v>220</v>
      </c>
      <c r="C14" s="14" t="s">
        <v>16</v>
      </c>
      <c r="D14" s="14" t="s">
        <v>17</v>
      </c>
      <c r="E14" s="14" t="s">
        <v>835</v>
      </c>
      <c r="F14" s="14" t="s">
        <v>836</v>
      </c>
      <c r="G14" s="14">
        <v>50</v>
      </c>
      <c r="H14" s="20" t="s">
        <v>837</v>
      </c>
      <c r="I14" s="20" t="s">
        <v>224</v>
      </c>
      <c r="J14" s="14" t="s">
        <v>22</v>
      </c>
      <c r="K14" s="14" t="s">
        <v>225</v>
      </c>
      <c r="L14" s="32" t="s">
        <v>36</v>
      </c>
      <c r="M14" s="22" t="s">
        <v>815</v>
      </c>
    </row>
    <row r="15" s="4" customFormat="1" ht="112.5" spans="1:13">
      <c r="A15" s="14">
        <v>47</v>
      </c>
      <c r="B15" s="23" t="s">
        <v>250</v>
      </c>
      <c r="C15" s="14" t="s">
        <v>838</v>
      </c>
      <c r="D15" s="14" t="s">
        <v>17</v>
      </c>
      <c r="E15" s="14" t="s">
        <v>251</v>
      </c>
      <c r="F15" s="14" t="s">
        <v>252</v>
      </c>
      <c r="G15" s="14">
        <v>50</v>
      </c>
      <c r="H15" s="30" t="s">
        <v>253</v>
      </c>
      <c r="I15" s="14" t="s">
        <v>254</v>
      </c>
      <c r="J15" s="14" t="s">
        <v>22</v>
      </c>
      <c r="K15" s="14" t="s">
        <v>251</v>
      </c>
      <c r="L15" s="32" t="s">
        <v>36</v>
      </c>
      <c r="M15" s="22" t="s">
        <v>818</v>
      </c>
    </row>
    <row r="16" s="5" customFormat="1" ht="108" spans="1:13">
      <c r="A16" s="14">
        <v>49</v>
      </c>
      <c r="B16" s="23" t="s">
        <v>261</v>
      </c>
      <c r="C16" s="14" t="s">
        <v>16</v>
      </c>
      <c r="D16" s="14" t="s">
        <v>17</v>
      </c>
      <c r="E16" s="14" t="s">
        <v>262</v>
      </c>
      <c r="F16" s="31" t="s">
        <v>839</v>
      </c>
      <c r="G16" s="31">
        <v>50</v>
      </c>
      <c r="H16" s="14" t="s">
        <v>263</v>
      </c>
      <c r="I16" s="14" t="s">
        <v>264</v>
      </c>
      <c r="J16" s="14" t="s">
        <v>22</v>
      </c>
      <c r="K16" s="14" t="s">
        <v>260</v>
      </c>
      <c r="L16" s="32" t="s">
        <v>36</v>
      </c>
      <c r="M16" s="22" t="s">
        <v>818</v>
      </c>
    </row>
    <row r="17" s="4" customFormat="1" ht="81" spans="1:13">
      <c r="A17" s="14">
        <v>71</v>
      </c>
      <c r="B17" s="21" t="s">
        <v>370</v>
      </c>
      <c r="C17" s="22" t="s">
        <v>827</v>
      </c>
      <c r="D17" s="14" t="s">
        <v>17</v>
      </c>
      <c r="E17" s="14" t="s">
        <v>371</v>
      </c>
      <c r="F17" s="24" t="s">
        <v>840</v>
      </c>
      <c r="G17" s="22">
        <v>50</v>
      </c>
      <c r="H17" s="24" t="s">
        <v>373</v>
      </c>
      <c r="I17" s="24" t="s">
        <v>374</v>
      </c>
      <c r="J17" s="14" t="s">
        <v>22</v>
      </c>
      <c r="K17" s="22" t="s">
        <v>279</v>
      </c>
      <c r="L17" s="32" t="s">
        <v>36</v>
      </c>
      <c r="M17" s="22" t="s">
        <v>815</v>
      </c>
    </row>
    <row r="18" s="4" customFormat="1" ht="108" spans="1:13">
      <c r="A18" s="14">
        <v>59</v>
      </c>
      <c r="B18" s="23" t="s">
        <v>310</v>
      </c>
      <c r="C18" s="14" t="s">
        <v>16</v>
      </c>
      <c r="D18" s="14" t="s">
        <v>17</v>
      </c>
      <c r="E18" s="14" t="s">
        <v>311</v>
      </c>
      <c r="F18" s="14" t="s">
        <v>841</v>
      </c>
      <c r="G18" s="14">
        <v>50</v>
      </c>
      <c r="H18" s="14" t="s">
        <v>313</v>
      </c>
      <c r="I18" s="14" t="s">
        <v>314</v>
      </c>
      <c r="J18" s="14" t="s">
        <v>22</v>
      </c>
      <c r="K18" s="14" t="s">
        <v>294</v>
      </c>
      <c r="L18" s="32" t="s">
        <v>36</v>
      </c>
      <c r="M18" s="22" t="s">
        <v>818</v>
      </c>
    </row>
    <row r="19" s="4" customFormat="1" ht="162" spans="1:13">
      <c r="A19" s="14">
        <v>62</v>
      </c>
      <c r="B19" s="23" t="s">
        <v>327</v>
      </c>
      <c r="C19" s="14" t="s">
        <v>16</v>
      </c>
      <c r="D19" s="14" t="s">
        <v>17</v>
      </c>
      <c r="E19" s="14" t="s">
        <v>328</v>
      </c>
      <c r="F19" s="14" t="s">
        <v>842</v>
      </c>
      <c r="G19" s="14">
        <v>50</v>
      </c>
      <c r="H19" s="14" t="s">
        <v>330</v>
      </c>
      <c r="I19" s="14" t="s">
        <v>331</v>
      </c>
      <c r="J19" s="14" t="s">
        <v>22</v>
      </c>
      <c r="K19" s="14" t="s">
        <v>326</v>
      </c>
      <c r="L19" s="32" t="s">
        <v>36</v>
      </c>
      <c r="M19" s="22" t="s">
        <v>815</v>
      </c>
    </row>
    <row r="20" s="6" customFormat="1" ht="94.5" spans="1:13">
      <c r="A20" s="14">
        <v>66</v>
      </c>
      <c r="B20" s="23" t="s">
        <v>349</v>
      </c>
      <c r="C20" s="14" t="s">
        <v>16</v>
      </c>
      <c r="D20" s="14" t="s">
        <v>17</v>
      </c>
      <c r="E20" s="14" t="s">
        <v>344</v>
      </c>
      <c r="F20" s="14" t="s">
        <v>843</v>
      </c>
      <c r="G20" s="14">
        <v>50</v>
      </c>
      <c r="H20" s="14" t="s">
        <v>351</v>
      </c>
      <c r="I20" s="14" t="s">
        <v>352</v>
      </c>
      <c r="J20" s="14" t="s">
        <v>22</v>
      </c>
      <c r="K20" s="14" t="s">
        <v>348</v>
      </c>
      <c r="L20" s="32" t="s">
        <v>36</v>
      </c>
      <c r="M20" s="22" t="s">
        <v>818</v>
      </c>
    </row>
    <row r="21" s="2" customFormat="1" ht="121.5" spans="1:13">
      <c r="A21" s="14">
        <v>3</v>
      </c>
      <c r="B21" s="14" t="s">
        <v>27</v>
      </c>
      <c r="C21" s="14" t="s">
        <v>16</v>
      </c>
      <c r="D21" s="14" t="s">
        <v>17</v>
      </c>
      <c r="E21" s="14" t="s">
        <v>28</v>
      </c>
      <c r="F21" s="14" t="s">
        <v>844</v>
      </c>
      <c r="G21" s="14">
        <v>50</v>
      </c>
      <c r="H21" s="32" t="s">
        <v>814</v>
      </c>
      <c r="I21" s="29" t="s">
        <v>31</v>
      </c>
      <c r="J21" s="14" t="s">
        <v>22</v>
      </c>
      <c r="K21" s="14" t="s">
        <v>23</v>
      </c>
      <c r="L21" s="14" t="s">
        <v>32</v>
      </c>
      <c r="M21" s="22" t="s">
        <v>815</v>
      </c>
    </row>
    <row r="22" s="2" customFormat="1" ht="81" spans="1:13">
      <c r="A22" s="14">
        <v>73</v>
      </c>
      <c r="B22" s="14" t="s">
        <v>377</v>
      </c>
      <c r="C22" s="22" t="s">
        <v>16</v>
      </c>
      <c r="D22" s="22" t="s">
        <v>17</v>
      </c>
      <c r="E22" s="22" t="s">
        <v>378</v>
      </c>
      <c r="F22" s="24" t="s">
        <v>379</v>
      </c>
      <c r="G22" s="22">
        <v>50</v>
      </c>
      <c r="H22" s="25" t="s">
        <v>380</v>
      </c>
      <c r="I22" s="25" t="s">
        <v>381</v>
      </c>
      <c r="J22" s="14" t="s">
        <v>22</v>
      </c>
      <c r="K22" s="14" t="s">
        <v>23</v>
      </c>
      <c r="L22" s="22" t="s">
        <v>32</v>
      </c>
      <c r="M22" s="22" t="s">
        <v>815</v>
      </c>
    </row>
    <row r="23" s="7" customFormat="1" ht="40.5" spans="1:13">
      <c r="A23" s="14">
        <v>70</v>
      </c>
      <c r="B23" s="22" t="s">
        <v>365</v>
      </c>
      <c r="C23" s="22" t="s">
        <v>16</v>
      </c>
      <c r="D23" s="22" t="s">
        <v>17</v>
      </c>
      <c r="E23" s="22" t="s">
        <v>366</v>
      </c>
      <c r="F23" s="24" t="s">
        <v>367</v>
      </c>
      <c r="G23" s="22">
        <v>50</v>
      </c>
      <c r="H23" s="24" t="s">
        <v>368</v>
      </c>
      <c r="I23" s="24" t="s">
        <v>369</v>
      </c>
      <c r="J23" s="14" t="s">
        <v>22</v>
      </c>
      <c r="K23" s="22" t="s">
        <v>42</v>
      </c>
      <c r="L23" s="22" t="s">
        <v>32</v>
      </c>
      <c r="M23" s="22" t="s">
        <v>815</v>
      </c>
    </row>
    <row r="24" s="7" customFormat="1" ht="40.5" spans="1:13">
      <c r="A24" s="14">
        <v>69</v>
      </c>
      <c r="B24" s="22" t="s">
        <v>360</v>
      </c>
      <c r="C24" s="22" t="s">
        <v>16</v>
      </c>
      <c r="D24" s="22" t="s">
        <v>17</v>
      </c>
      <c r="E24" s="22" t="s">
        <v>361</v>
      </c>
      <c r="F24" s="24" t="s">
        <v>362</v>
      </c>
      <c r="G24" s="22">
        <v>50</v>
      </c>
      <c r="H24" s="24" t="s">
        <v>363</v>
      </c>
      <c r="I24" s="24" t="s">
        <v>364</v>
      </c>
      <c r="J24" s="14" t="s">
        <v>22</v>
      </c>
      <c r="K24" s="22" t="s">
        <v>42</v>
      </c>
      <c r="L24" s="22" t="s">
        <v>32</v>
      </c>
      <c r="M24" s="22" t="s">
        <v>815</v>
      </c>
    </row>
    <row r="25" s="2" customFormat="1" ht="67.5" spans="1:13">
      <c r="A25" s="14">
        <v>8</v>
      </c>
      <c r="B25" s="20" t="s">
        <v>53</v>
      </c>
      <c r="C25" s="14" t="s">
        <v>16</v>
      </c>
      <c r="D25" s="20" t="s">
        <v>17</v>
      </c>
      <c r="E25" s="20" t="s">
        <v>54</v>
      </c>
      <c r="F25" s="20" t="s">
        <v>55</v>
      </c>
      <c r="G25" s="20">
        <v>50</v>
      </c>
      <c r="H25" s="20" t="s">
        <v>56</v>
      </c>
      <c r="I25" s="20" t="s">
        <v>57</v>
      </c>
      <c r="J25" s="14" t="s">
        <v>22</v>
      </c>
      <c r="K25" s="14" t="s">
        <v>48</v>
      </c>
      <c r="L25" s="14" t="s">
        <v>32</v>
      </c>
      <c r="M25" s="22" t="s">
        <v>815</v>
      </c>
    </row>
    <row r="26" s="2" customFormat="1" ht="121.5" spans="1:13">
      <c r="A26" s="14">
        <v>14</v>
      </c>
      <c r="B26" s="22" t="s">
        <v>81</v>
      </c>
      <c r="C26" s="14" t="s">
        <v>16</v>
      </c>
      <c r="D26" s="22" t="s">
        <v>17</v>
      </c>
      <c r="E26" s="22" t="s">
        <v>82</v>
      </c>
      <c r="F26" s="22" t="s">
        <v>83</v>
      </c>
      <c r="G26" s="22">
        <v>50</v>
      </c>
      <c r="H26" s="22" t="s">
        <v>84</v>
      </c>
      <c r="I26" s="22" t="s">
        <v>85</v>
      </c>
      <c r="J26" s="14" t="s">
        <v>22</v>
      </c>
      <c r="K26" s="14" t="s">
        <v>71</v>
      </c>
      <c r="L26" s="14" t="s">
        <v>32</v>
      </c>
      <c r="M26" s="22" t="s">
        <v>815</v>
      </c>
    </row>
    <row r="27" s="2" customFormat="1" ht="67.5" spans="1:13">
      <c r="A27" s="14">
        <v>16</v>
      </c>
      <c r="B27" s="20" t="s">
        <v>92</v>
      </c>
      <c r="C27" s="14" t="s">
        <v>16</v>
      </c>
      <c r="D27" s="14" t="s">
        <v>17</v>
      </c>
      <c r="E27" s="20" t="s">
        <v>93</v>
      </c>
      <c r="F27" s="22" t="s">
        <v>94</v>
      </c>
      <c r="G27" s="14">
        <v>50</v>
      </c>
      <c r="H27" s="14" t="s">
        <v>95</v>
      </c>
      <c r="I27" s="14" t="s">
        <v>96</v>
      </c>
      <c r="J27" s="14" t="s">
        <v>22</v>
      </c>
      <c r="K27" s="14" t="s">
        <v>97</v>
      </c>
      <c r="L27" s="14" t="s">
        <v>32</v>
      </c>
      <c r="M27" s="22" t="s">
        <v>815</v>
      </c>
    </row>
    <row r="28" s="2" customFormat="1" ht="108" spans="1:13">
      <c r="A28" s="14">
        <v>75</v>
      </c>
      <c r="B28" s="22" t="s">
        <v>388</v>
      </c>
      <c r="C28" s="22" t="s">
        <v>16</v>
      </c>
      <c r="D28" s="22" t="s">
        <v>17</v>
      </c>
      <c r="E28" s="22" t="s">
        <v>129</v>
      </c>
      <c r="F28" s="24" t="s">
        <v>389</v>
      </c>
      <c r="G28" s="22">
        <v>50</v>
      </c>
      <c r="H28" s="24" t="s">
        <v>390</v>
      </c>
      <c r="I28" s="24" t="s">
        <v>391</v>
      </c>
      <c r="J28" s="14" t="s">
        <v>22</v>
      </c>
      <c r="K28" s="22" t="s">
        <v>133</v>
      </c>
      <c r="L28" s="22" t="s">
        <v>32</v>
      </c>
      <c r="M28" s="22" t="s">
        <v>818</v>
      </c>
    </row>
    <row r="29" s="8" customFormat="1" ht="94.5" spans="1:13">
      <c r="A29" s="14">
        <v>79</v>
      </c>
      <c r="B29" s="14" t="s">
        <v>407</v>
      </c>
      <c r="C29" s="14" t="s">
        <v>16</v>
      </c>
      <c r="D29" s="14" t="s">
        <v>17</v>
      </c>
      <c r="E29" s="14" t="s">
        <v>408</v>
      </c>
      <c r="F29" s="25" t="s">
        <v>409</v>
      </c>
      <c r="G29" s="14">
        <v>50</v>
      </c>
      <c r="H29" s="25" t="s">
        <v>410</v>
      </c>
      <c r="I29" s="25" t="s">
        <v>411</v>
      </c>
      <c r="J29" s="14" t="s">
        <v>22</v>
      </c>
      <c r="K29" s="14" t="s">
        <v>158</v>
      </c>
      <c r="L29" s="22" t="s">
        <v>32</v>
      </c>
      <c r="M29" s="22" t="s">
        <v>815</v>
      </c>
    </row>
    <row r="30" s="8" customFormat="1" ht="94.5" spans="1:13">
      <c r="A30" s="14">
        <v>29</v>
      </c>
      <c r="B30" s="22" t="s">
        <v>159</v>
      </c>
      <c r="C30" s="14" t="s">
        <v>16</v>
      </c>
      <c r="D30" s="22" t="s">
        <v>17</v>
      </c>
      <c r="E30" s="22" t="s">
        <v>160</v>
      </c>
      <c r="F30" s="22" t="s">
        <v>161</v>
      </c>
      <c r="G30" s="22">
        <v>50</v>
      </c>
      <c r="H30" s="22" t="s">
        <v>826</v>
      </c>
      <c r="I30" s="20" t="s">
        <v>163</v>
      </c>
      <c r="J30" s="14" t="s">
        <v>22</v>
      </c>
      <c r="K30" s="22" t="s">
        <v>158</v>
      </c>
      <c r="L30" s="22" t="s">
        <v>32</v>
      </c>
      <c r="M30" s="22" t="s">
        <v>815</v>
      </c>
    </row>
    <row r="31" s="8" customFormat="1" ht="81" spans="1:13">
      <c r="A31" s="14">
        <v>78</v>
      </c>
      <c r="B31" s="33" t="s">
        <v>402</v>
      </c>
      <c r="C31" s="33" t="s">
        <v>827</v>
      </c>
      <c r="D31" s="33" t="s">
        <v>17</v>
      </c>
      <c r="E31" s="33" t="s">
        <v>403</v>
      </c>
      <c r="F31" s="33" t="s">
        <v>404</v>
      </c>
      <c r="G31" s="33">
        <v>50</v>
      </c>
      <c r="H31" s="33" t="s">
        <v>405</v>
      </c>
      <c r="I31" s="14" t="s">
        <v>174</v>
      </c>
      <c r="J31" s="14" t="s">
        <v>406</v>
      </c>
      <c r="K31" s="33" t="s">
        <v>175</v>
      </c>
      <c r="L31" s="14" t="s">
        <v>32</v>
      </c>
      <c r="M31" s="22" t="s">
        <v>818</v>
      </c>
    </row>
    <row r="32" s="8" customFormat="1" ht="229.5" spans="1:13">
      <c r="A32" s="14">
        <v>34</v>
      </c>
      <c r="B32" s="14" t="s">
        <v>185</v>
      </c>
      <c r="C32" s="14" t="s">
        <v>16</v>
      </c>
      <c r="D32" s="22" t="s">
        <v>17</v>
      </c>
      <c r="E32" s="22" t="s">
        <v>186</v>
      </c>
      <c r="F32" s="14" t="s">
        <v>187</v>
      </c>
      <c r="G32" s="14">
        <v>50</v>
      </c>
      <c r="H32" s="14" t="s">
        <v>188</v>
      </c>
      <c r="I32" s="22" t="s">
        <v>189</v>
      </c>
      <c r="J32" s="14" t="s">
        <v>22</v>
      </c>
      <c r="K32" s="14" t="s">
        <v>181</v>
      </c>
      <c r="L32" s="14" t="s">
        <v>32</v>
      </c>
      <c r="M32" s="22" t="s">
        <v>818</v>
      </c>
    </row>
    <row r="33" s="8" customFormat="1" ht="67.5" spans="1:13">
      <c r="A33" s="14">
        <v>43</v>
      </c>
      <c r="B33" s="14" t="s">
        <v>231</v>
      </c>
      <c r="C33" s="14" t="s">
        <v>16</v>
      </c>
      <c r="D33" s="14" t="s">
        <v>17</v>
      </c>
      <c r="E33" s="14" t="s">
        <v>845</v>
      </c>
      <c r="F33" s="14" t="s">
        <v>846</v>
      </c>
      <c r="G33" s="14">
        <v>50</v>
      </c>
      <c r="H33" s="20" t="s">
        <v>229</v>
      </c>
      <c r="I33" s="14" t="s">
        <v>230</v>
      </c>
      <c r="J33" s="14" t="s">
        <v>22</v>
      </c>
      <c r="K33" s="14" t="s">
        <v>225</v>
      </c>
      <c r="L33" s="14" t="s">
        <v>32</v>
      </c>
      <c r="M33" s="22" t="s">
        <v>815</v>
      </c>
    </row>
    <row r="34" s="8" customFormat="1" ht="67.5" spans="1:13">
      <c r="A34" s="14">
        <v>42</v>
      </c>
      <c r="B34" s="14" t="s">
        <v>226</v>
      </c>
      <c r="C34" s="14" t="s">
        <v>16</v>
      </c>
      <c r="D34" s="14" t="s">
        <v>17</v>
      </c>
      <c r="E34" s="14" t="s">
        <v>847</v>
      </c>
      <c r="F34" s="14" t="s">
        <v>848</v>
      </c>
      <c r="G34" s="14">
        <v>50</v>
      </c>
      <c r="H34" s="20" t="s">
        <v>229</v>
      </c>
      <c r="I34" s="14" t="s">
        <v>230</v>
      </c>
      <c r="J34" s="14" t="s">
        <v>22</v>
      </c>
      <c r="K34" s="14" t="s">
        <v>225</v>
      </c>
      <c r="L34" s="14" t="s">
        <v>32</v>
      </c>
      <c r="M34" s="22" t="s">
        <v>815</v>
      </c>
    </row>
    <row r="35" s="8" customFormat="1" ht="108" spans="1:13">
      <c r="A35" s="14">
        <v>48</v>
      </c>
      <c r="B35" s="14" t="s">
        <v>255</v>
      </c>
      <c r="C35" s="14" t="s">
        <v>16</v>
      </c>
      <c r="D35" s="14" t="s">
        <v>17</v>
      </c>
      <c r="E35" s="14" t="s">
        <v>256</v>
      </c>
      <c r="F35" s="14" t="s">
        <v>257</v>
      </c>
      <c r="G35" s="14">
        <v>50</v>
      </c>
      <c r="H35" s="14" t="s">
        <v>258</v>
      </c>
      <c r="I35" s="14" t="s">
        <v>259</v>
      </c>
      <c r="J35" s="14" t="s">
        <v>22</v>
      </c>
      <c r="K35" s="14" t="s">
        <v>260</v>
      </c>
      <c r="L35" s="14" t="s">
        <v>32</v>
      </c>
      <c r="M35" s="22" t="s">
        <v>818</v>
      </c>
    </row>
    <row r="36" s="8" customFormat="1" ht="81" spans="1:13">
      <c r="A36" s="14">
        <v>72</v>
      </c>
      <c r="B36" s="22" t="s">
        <v>375</v>
      </c>
      <c r="C36" s="22" t="s">
        <v>827</v>
      </c>
      <c r="D36" s="14" t="s">
        <v>17</v>
      </c>
      <c r="E36" s="14" t="s">
        <v>376</v>
      </c>
      <c r="F36" s="24" t="s">
        <v>372</v>
      </c>
      <c r="G36" s="22">
        <v>50</v>
      </c>
      <c r="H36" s="24" t="s">
        <v>373</v>
      </c>
      <c r="I36" s="24" t="s">
        <v>374</v>
      </c>
      <c r="J36" s="14" t="s">
        <v>22</v>
      </c>
      <c r="K36" s="22" t="s">
        <v>279</v>
      </c>
      <c r="L36" s="22" t="s">
        <v>32</v>
      </c>
      <c r="M36" s="22" t="s">
        <v>815</v>
      </c>
    </row>
    <row r="37" s="8" customFormat="1" ht="135" spans="1:13">
      <c r="A37" s="14">
        <v>58</v>
      </c>
      <c r="B37" s="14" t="s">
        <v>305</v>
      </c>
      <c r="C37" s="14" t="s">
        <v>16</v>
      </c>
      <c r="D37" s="14" t="s">
        <v>17</v>
      </c>
      <c r="E37" s="14" t="s">
        <v>306</v>
      </c>
      <c r="F37" s="14" t="s">
        <v>849</v>
      </c>
      <c r="G37" s="14">
        <v>50</v>
      </c>
      <c r="H37" s="14" t="s">
        <v>308</v>
      </c>
      <c r="I37" s="14" t="s">
        <v>309</v>
      </c>
      <c r="J37" s="14" t="s">
        <v>22</v>
      </c>
      <c r="K37" s="14" t="s">
        <v>294</v>
      </c>
      <c r="L37" s="14" t="s">
        <v>32</v>
      </c>
      <c r="M37" s="22" t="s">
        <v>815</v>
      </c>
    </row>
    <row r="38" s="8" customFormat="1" ht="81" spans="1:13">
      <c r="A38" s="14">
        <v>74</v>
      </c>
      <c r="B38" s="34" t="s">
        <v>382</v>
      </c>
      <c r="C38" s="22" t="s">
        <v>16</v>
      </c>
      <c r="D38" s="34" t="s">
        <v>383</v>
      </c>
      <c r="E38" s="34" t="s">
        <v>384</v>
      </c>
      <c r="F38" s="35" t="s">
        <v>385</v>
      </c>
      <c r="G38" s="20">
        <v>50</v>
      </c>
      <c r="H38" s="24" t="s">
        <v>387</v>
      </c>
      <c r="I38" s="36" t="s">
        <v>850</v>
      </c>
      <c r="J38" s="14" t="s">
        <v>22</v>
      </c>
      <c r="K38" s="22" t="s">
        <v>320</v>
      </c>
      <c r="L38" s="22" t="s">
        <v>32</v>
      </c>
      <c r="M38" s="22" t="s">
        <v>815</v>
      </c>
    </row>
    <row r="39" s="9" customFormat="1" ht="162" spans="1:13">
      <c r="A39" s="14">
        <v>61</v>
      </c>
      <c r="B39" s="14" t="s">
        <v>321</v>
      </c>
      <c r="C39" s="14" t="s">
        <v>16</v>
      </c>
      <c r="D39" s="14" t="s">
        <v>17</v>
      </c>
      <c r="E39" s="14" t="s">
        <v>322</v>
      </c>
      <c r="F39" s="14" t="s">
        <v>323</v>
      </c>
      <c r="G39" s="14">
        <v>50</v>
      </c>
      <c r="H39" s="14" t="s">
        <v>324</v>
      </c>
      <c r="I39" s="14" t="s">
        <v>325</v>
      </c>
      <c r="J39" s="14" t="s">
        <v>22</v>
      </c>
      <c r="K39" s="14" t="s">
        <v>326</v>
      </c>
      <c r="L39" s="14" t="s">
        <v>32</v>
      </c>
      <c r="M39" s="22" t="s">
        <v>815</v>
      </c>
    </row>
    <row r="40" s="10" customFormat="1" ht="54" spans="1:13">
      <c r="A40" s="14">
        <v>65</v>
      </c>
      <c r="B40" s="14" t="s">
        <v>343</v>
      </c>
      <c r="C40" s="14" t="s">
        <v>16</v>
      </c>
      <c r="D40" s="14" t="s">
        <v>17</v>
      </c>
      <c r="E40" s="14" t="s">
        <v>344</v>
      </c>
      <c r="F40" s="14" t="s">
        <v>851</v>
      </c>
      <c r="G40" s="14">
        <v>50</v>
      </c>
      <c r="H40" s="14" t="s">
        <v>852</v>
      </c>
      <c r="I40" s="14" t="s">
        <v>347</v>
      </c>
      <c r="J40" s="14" t="s">
        <v>22</v>
      </c>
      <c r="K40" s="14" t="s">
        <v>348</v>
      </c>
      <c r="L40" s="14" t="s">
        <v>32</v>
      </c>
      <c r="M40" s="22" t="s">
        <v>815</v>
      </c>
    </row>
    <row r="1048415" s="11" customFormat="1"/>
    <row r="1048416" s="11" customFormat="1"/>
    <row r="1048417" s="11" customFormat="1"/>
    <row r="1048418" s="11" customFormat="1"/>
    <row r="1048419" s="11" customFormat="1"/>
    <row r="1048420" s="11" customFormat="1"/>
    <row r="1048421" s="11" customFormat="1"/>
    <row r="1048422" s="11" customFormat="1"/>
    <row r="1048423" s="11" customFormat="1"/>
    <row r="1048424" s="11" customFormat="1"/>
    <row r="1048425" s="11" customFormat="1"/>
    <row r="1048426" s="11" customFormat="1"/>
    <row r="1048427" s="11" customFormat="1"/>
    <row r="1048428" s="11" customFormat="1"/>
    <row r="1048429" s="11" customFormat="1"/>
    <row r="1048430" s="11" customFormat="1"/>
    <row r="1048431" s="11" customFormat="1"/>
    <row r="1048432" s="11" customFormat="1"/>
    <row r="1048433" s="11" customFormat="1"/>
    <row r="1048434" s="11" customFormat="1"/>
    <row r="1048435" s="11" customFormat="1"/>
    <row r="1048436" s="11" customFormat="1"/>
    <row r="1048437" s="11" customFormat="1"/>
    <row r="1048438" s="11" customFormat="1"/>
    <row r="1048439" s="11" customFormat="1"/>
    <row r="1048440" s="11" customFormat="1"/>
    <row r="1048441" s="11" customFormat="1"/>
    <row r="1048442" s="11" customFormat="1"/>
    <row r="1048443" s="11" customFormat="1"/>
    <row r="1048444" s="11" customFormat="1"/>
    <row r="1048445" s="11" customFormat="1"/>
    <row r="1048446" s="11" customFormat="1"/>
    <row r="1048447" s="11" customFormat="1"/>
    <row r="1048448" s="11" customFormat="1"/>
    <row r="1048449" s="11" customFormat="1"/>
    <row r="1048450" s="11" customFormat="1"/>
    <row r="1048451" s="11" customFormat="1"/>
    <row r="1048452" s="11" customFormat="1"/>
    <row r="1048453" s="11" customFormat="1"/>
    <row r="1048454" s="11" customFormat="1"/>
    <row r="1048455" s="11" customFormat="1"/>
    <row r="1048456" s="11" customFormat="1"/>
    <row r="1048457" s="11" customFormat="1"/>
    <row r="1048458" s="11" customFormat="1"/>
    <row r="1048459" s="11" customFormat="1"/>
    <row r="1048460" s="11" customFormat="1"/>
    <row r="1048461" s="11" customFormat="1"/>
    <row r="1048462" s="11" customFormat="1"/>
    <row r="1048463" s="11" customFormat="1"/>
    <row r="1048464" s="11" customFormat="1"/>
    <row r="1048465" s="11" customFormat="1"/>
    <row r="1048466" s="11" customFormat="1"/>
    <row r="1048467" s="11" customFormat="1"/>
    <row r="1048468" s="11" customFormat="1"/>
    <row r="1048469" s="11" customFormat="1"/>
    <row r="1048470" s="11" customFormat="1"/>
    <row r="1048471" s="11" customFormat="1"/>
    <row r="1048472" s="11" customFormat="1"/>
    <row r="1048473" s="11" customFormat="1"/>
    <row r="1048474" s="11" customFormat="1"/>
    <row r="1048475" s="11" customFormat="1"/>
    <row r="1048476" s="11" customFormat="1"/>
    <row r="1048477" s="11" customFormat="1"/>
    <row r="1048478" s="11" customFormat="1"/>
    <row r="1048479" s="11" customFormat="1"/>
    <row r="1048480" s="11" customFormat="1"/>
    <row r="1048481" s="11" customFormat="1"/>
    <row r="1048482" s="11" customFormat="1"/>
    <row r="1048483" s="11" customFormat="1"/>
    <row r="1048484" s="11" customFormat="1"/>
    <row r="1048485" s="11" customFormat="1"/>
    <row r="1048486" s="11" customFormat="1"/>
    <row r="1048487" s="11" customFormat="1"/>
    <row r="1048488" s="11" customFormat="1"/>
    <row r="1048489" s="11" customFormat="1"/>
    <row r="1048490" s="11" customFormat="1"/>
    <row r="1048491" s="11" customFormat="1"/>
    <row r="1048492" s="11" customFormat="1"/>
    <row r="1048493" s="11" customFormat="1"/>
    <row r="1048494" s="11" customFormat="1"/>
    <row r="1048495" s="11" customFormat="1"/>
    <row r="1048496" s="11" customFormat="1"/>
    <row r="1048497" s="11" customFormat="1"/>
    <row r="1048498" s="11" customFormat="1"/>
    <row r="1048499" s="11" customFormat="1"/>
    <row r="1048500" s="11" customFormat="1"/>
    <row r="1048501" s="11" customFormat="1"/>
    <row r="1048502" s="11" customFormat="1"/>
    <row r="1048503" s="11" customFormat="1"/>
    <row r="1048504" s="11" customFormat="1"/>
    <row r="1048505" s="11" customFormat="1"/>
    <row r="1048506" s="11" customFormat="1"/>
    <row r="1048507" s="11" customFormat="1"/>
    <row r="1048508" s="11" customFormat="1"/>
    <row r="1048509" s="11" customFormat="1"/>
    <row r="1048510" s="11" customFormat="1"/>
    <row r="1048511" s="11" customFormat="1"/>
    <row r="1048512" s="11" customFormat="1"/>
    <row r="1048513" s="11" customFormat="1"/>
    <row r="1048514" s="11" customFormat="1"/>
    <row r="1048515" s="11" customFormat="1"/>
    <row r="1048516" s="11" customFormat="1"/>
    <row r="1048517" s="11" customFormat="1"/>
    <row r="1048518" s="11" customFormat="1"/>
    <row r="1048519" s="11" customFormat="1"/>
    <row r="1048520" s="11" customFormat="1"/>
    <row r="1048521" s="11" customFormat="1"/>
    <row r="1048522" s="11" customFormat="1"/>
    <row r="1048523" s="11" customFormat="1"/>
    <row r="1048524" s="11" customFormat="1"/>
    <row r="1048525" s="11" customFormat="1"/>
    <row r="1048526" s="11" customFormat="1"/>
    <row r="1048527" s="11" customFormat="1"/>
    <row r="1048528" s="11" customFormat="1"/>
    <row r="1048529" s="11" customFormat="1"/>
    <row r="1048530" s="11" customFormat="1"/>
    <row r="1048531" s="11" customFormat="1"/>
    <row r="1048532" s="11" customFormat="1"/>
    <row r="1048533" s="11" customFormat="1"/>
    <row r="1048534" s="11" customFormat="1"/>
    <row r="1048535" s="11" customFormat="1"/>
    <row r="1048536" s="11" customFormat="1"/>
    <row r="1048537" s="11" customFormat="1"/>
    <row r="1048538" s="11" customFormat="1"/>
    <row r="1048539" s="11" customFormat="1"/>
    <row r="1048540" s="11" customFormat="1"/>
    <row r="1048541" s="11" customFormat="1"/>
    <row r="1048542" s="11" customFormat="1"/>
    <row r="1048543" s="11" customFormat="1"/>
    <row r="1048544" s="11" customFormat="1"/>
    <row r="1048545" s="11" customFormat="1"/>
    <row r="1048546" s="11" customFormat="1"/>
    <row r="1048547" s="11" customFormat="1"/>
    <row r="1048548" s="11" customFormat="1"/>
    <row r="1048549" s="11" customFormat="1"/>
    <row r="1048550" s="11" customFormat="1"/>
    <row r="1048551" s="11" customFormat="1"/>
    <row r="1048552" s="11" customFormat="1"/>
    <row r="1048553" s="11" customFormat="1"/>
    <row r="1048554" s="11" customFormat="1"/>
    <row r="1048555" s="11" customFormat="1"/>
    <row r="1048556" s="11" customFormat="1"/>
    <row r="1048557" s="11" customFormat="1"/>
    <row r="1048558" s="11" customFormat="1"/>
    <row r="1048559" s="11" customFormat="1"/>
    <row r="1048560" s="11" customFormat="1"/>
    <row r="1048561" s="11" customFormat="1"/>
    <row r="1048562" s="11" customFormat="1"/>
    <row r="1048563" s="11" customFormat="1"/>
    <row r="1048564" s="11" customFormat="1"/>
    <row r="1048565" s="11" customFormat="1"/>
    <row r="1048566" s="11" customFormat="1"/>
    <row r="1048567" s="11" customFormat="1"/>
    <row r="1048568" s="11" customFormat="1"/>
    <row r="1048569" s="11" customFormat="1"/>
    <row r="1048570" s="11" customFormat="1"/>
    <row r="1048571" s="11" customFormat="1"/>
    <row r="1048572" s="11" customFormat="1"/>
    <row r="1048573" s="11" customFormat="1"/>
    <row r="1048574" s="11" customFormat="1"/>
    <row r="1048575" s="11" customFormat="1"/>
    <row r="1048576" s="11" customFormat="1"/>
  </sheetData>
  <sortState ref="A3:M40">
    <sortCondition ref="B3:B40" sortBy="cellColor" dxfId="2"/>
  </sortState>
  <mergeCells count="1">
    <mergeCell ref="A1:L1"/>
  </mergeCells>
  <conditionalFormatting sqref="B8:J8">
    <cfRule type="duplicateValues" dxfId="0" priority="1"/>
  </conditionalFormatting>
  <conditionalFormatting sqref="E16">
    <cfRule type="duplicateValues" dxfId="1" priority="2"/>
  </conditionalFormatting>
  <conditionalFormatting sqref="B3:B4 B5:B6 B7 B9:B10 B11 B12:B13 B14 B15 B16 B17:B19 B20:B22 B23:B24 B25:B26 B27:B28 B29:B40">
    <cfRule type="duplicateValues" dxfId="0" priority="3"/>
  </conditionalFormatting>
  <dataValidations count="1">
    <dataValidation allowBlank="1" showInputMessage="1" showErrorMessage="1" sqref="H34:I34 I39 I12:I13"/>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汇总</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昇</cp:lastModifiedBy>
  <dcterms:created xsi:type="dcterms:W3CDTF">2024-02-22T02:09:00Z</dcterms:created>
  <dcterms:modified xsi:type="dcterms:W3CDTF">2024-12-26T09:40:54Z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5431D748EDE14271885B4569E38A73D9_13</vt:lpwstr>
  </property>
  <property fmtid="{D5CDD505-2E9C-101B-9397-08002B2CF9AE}" pid="3" name="KSOProductBuildVer">
    <vt:lpwstr>2052-12.1.0.19770</vt:lpwstr>
  </property>
</Properties>
</file>